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A0DAFCF1-D2E6-4F7A-B01C-1BECB8E11D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6" l="1"/>
  <c r="F49" i="16"/>
  <c r="G48" i="16"/>
  <c r="F48" i="16"/>
  <c r="G47" i="16"/>
  <c r="F47" i="16"/>
  <c r="G46" i="16"/>
  <c r="F46" i="16"/>
  <c r="G45" i="16"/>
  <c r="F45" i="16"/>
  <c r="G44" i="16"/>
  <c r="F44" i="16"/>
  <c r="G43" i="16"/>
  <c r="F43" i="16"/>
  <c r="G42" i="16"/>
  <c r="F42" i="16"/>
  <c r="G41" i="16"/>
  <c r="F41" i="16"/>
  <c r="G40" i="16"/>
  <c r="F40" i="16"/>
  <c r="G38" i="16"/>
  <c r="F38" i="16"/>
  <c r="G37" i="16"/>
  <c r="F37" i="16"/>
  <c r="G36" i="16"/>
  <c r="F36" i="16"/>
  <c r="G35" i="16"/>
  <c r="F35" i="16"/>
  <c r="G34" i="16"/>
  <c r="F34" i="16"/>
  <c r="G33" i="16"/>
  <c r="F33" i="16"/>
  <c r="G32" i="16"/>
  <c r="F32" i="16"/>
  <c r="G31" i="16"/>
  <c r="F31" i="16"/>
  <c r="G30" i="16"/>
  <c r="F30" i="16"/>
  <c r="G29" i="16"/>
  <c r="F29" i="16"/>
  <c r="G28" i="16"/>
  <c r="F28" i="16"/>
  <c r="G27" i="16"/>
  <c r="F27" i="16"/>
  <c r="G26" i="16"/>
  <c r="F26" i="16"/>
  <c r="G25" i="16"/>
  <c r="F25" i="16"/>
  <c r="G24" i="16"/>
  <c r="F24" i="16"/>
  <c r="G22" i="16"/>
  <c r="F22" i="16"/>
  <c r="G21" i="16"/>
  <c r="F21" i="16"/>
  <c r="G20" i="16"/>
  <c r="F20" i="16"/>
  <c r="G19" i="16"/>
  <c r="F19" i="16"/>
  <c r="G18" i="16"/>
  <c r="F18" i="16"/>
  <c r="G17" i="16"/>
  <c r="F17" i="16"/>
  <c r="G16" i="16"/>
  <c r="F16" i="16"/>
  <c r="G15" i="16"/>
  <c r="F15" i="16"/>
  <c r="G14" i="16"/>
  <c r="F14" i="16"/>
  <c r="G13" i="16"/>
  <c r="F13" i="16"/>
  <c r="G12" i="16"/>
  <c r="F12" i="16"/>
  <c r="G11" i="16"/>
  <c r="F11" i="16"/>
  <c r="G44" i="15"/>
  <c r="G46" i="15" s="1"/>
  <c r="F44" i="15"/>
  <c r="F46" i="15" s="1"/>
  <c r="G40" i="15"/>
  <c r="F40" i="15"/>
  <c r="G29" i="15"/>
  <c r="F29" i="15"/>
  <c r="G24" i="15"/>
  <c r="G34" i="15" s="1"/>
  <c r="G37" i="15" s="1"/>
  <c r="F24" i="15"/>
  <c r="F34" i="15" s="1"/>
  <c r="F37" i="15" s="1"/>
  <c r="G18" i="15"/>
  <c r="F18" i="15"/>
  <c r="G13" i="15"/>
  <c r="G21" i="15" s="1"/>
  <c r="F13" i="15"/>
  <c r="F21" i="15" s="1"/>
  <c r="G40" i="14" l="1"/>
  <c r="G44" i="14" s="1"/>
  <c r="G46" i="14" s="1"/>
  <c r="F40" i="14"/>
  <c r="F44" i="14" s="1"/>
  <c r="F46" i="14" s="1"/>
  <c r="G29" i="14"/>
  <c r="F29" i="14"/>
  <c r="G24" i="14"/>
  <c r="G34" i="14" s="1"/>
  <c r="G37" i="14" s="1"/>
  <c r="F24" i="14"/>
  <c r="F34" i="14" s="1"/>
  <c r="F37" i="14" s="1"/>
  <c r="G18" i="14"/>
  <c r="F18" i="14"/>
  <c r="G13" i="14"/>
  <c r="G21" i="14" s="1"/>
  <c r="F13" i="14"/>
  <c r="F21" i="14" s="1"/>
  <c r="G44" i="13" l="1"/>
  <c r="G46" i="13" s="1"/>
  <c r="F44" i="13"/>
  <c r="F46" i="13" s="1"/>
  <c r="G40" i="13"/>
  <c r="F40" i="13"/>
  <c r="G29" i="13"/>
  <c r="F29" i="13"/>
  <c r="G24" i="13"/>
  <c r="G34" i="13" s="1"/>
  <c r="G37" i="13" s="1"/>
  <c r="F24" i="13"/>
  <c r="F34" i="13" s="1"/>
  <c r="F37" i="13" s="1"/>
  <c r="G18" i="13"/>
  <c r="F18" i="13"/>
  <c r="G13" i="13"/>
  <c r="G21" i="13" s="1"/>
  <c r="F13" i="13"/>
  <c r="F21" i="13" s="1"/>
  <c r="G40" i="12" l="1"/>
  <c r="G44" i="12" s="1"/>
  <c r="G46" i="12" s="1"/>
  <c r="F40" i="12"/>
  <c r="F44" i="12" s="1"/>
  <c r="F46" i="12" s="1"/>
  <c r="G29" i="12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40" i="11" l="1"/>
  <c r="G44" i="11" s="1"/>
  <c r="G46" i="11" s="1"/>
  <c r="F40" i="11"/>
  <c r="F44" i="11" s="1"/>
  <c r="F46" i="11" s="1"/>
  <c r="G29" i="11"/>
  <c r="F29" i="11"/>
  <c r="G24" i="11"/>
  <c r="G34" i="11" s="1"/>
  <c r="G37" i="11" s="1"/>
  <c r="F24" i="11"/>
  <c r="F34" i="11" s="1"/>
  <c r="F37" i="11" s="1"/>
  <c r="G18" i="11"/>
  <c r="F18" i="11"/>
  <c r="G13" i="11"/>
  <c r="G21" i="11" s="1"/>
  <c r="F13" i="11"/>
  <c r="F21" i="11" s="1"/>
  <c r="G44" i="10" l="1"/>
  <c r="G46" i="10" s="1"/>
  <c r="G40" i="10"/>
  <c r="F40" i="10"/>
  <c r="F44" i="10" s="1"/>
  <c r="F46" i="10" s="1"/>
  <c r="G29" i="10"/>
  <c r="F29" i="10"/>
  <c r="G24" i="10"/>
  <c r="F24" i="10"/>
  <c r="F34" i="10" s="1"/>
  <c r="F37" i="10" s="1"/>
  <c r="G18" i="10"/>
  <c r="F18" i="10"/>
  <c r="G13" i="10"/>
  <c r="F13" i="10"/>
  <c r="F21" i="10" s="1"/>
  <c r="G21" i="10" l="1"/>
  <c r="G34" i="10"/>
  <c r="G37" i="10" s="1"/>
  <c r="G40" i="9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34" i="9" l="1"/>
  <c r="G37" i="9" s="1"/>
  <c r="G21" i="9"/>
  <c r="G40" i="8"/>
  <c r="G44" i="8" s="1"/>
  <c r="G46" i="8" s="1"/>
  <c r="F40" i="8"/>
  <c r="F44" i="8" s="1"/>
  <c r="F46" i="8" s="1"/>
  <c r="G29" i="8"/>
  <c r="F29" i="8"/>
  <c r="G24" i="8"/>
  <c r="G34" i="8" s="1"/>
  <c r="G37" i="8" s="1"/>
  <c r="F24" i="8"/>
  <c r="F34" i="8" s="1"/>
  <c r="F37" i="8" s="1"/>
  <c r="G18" i="8"/>
  <c r="G21" i="8" s="1"/>
  <c r="F18" i="8"/>
  <c r="F21" i="8" s="1"/>
  <c r="G40" i="7"/>
  <c r="G44" i="7" s="1"/>
  <c r="G46" i="7" s="1"/>
  <c r="F40" i="7"/>
  <c r="F44" i="7" s="1"/>
  <c r="F46" i="7" s="1"/>
  <c r="G29" i="7"/>
  <c r="F29" i="7"/>
  <c r="G24" i="7"/>
  <c r="G34" i="7" s="1"/>
  <c r="G37" i="7" s="1"/>
  <c r="F24" i="7"/>
  <c r="F34" i="7" s="1"/>
  <c r="F37" i="7" s="1"/>
  <c r="G18" i="7"/>
  <c r="G21" i="7" s="1"/>
  <c r="F18" i="7"/>
  <c r="F13" i="7"/>
  <c r="F21" i="7" s="1"/>
  <c r="G40" i="6" l="1"/>
  <c r="G44" i="6" s="1"/>
  <c r="G46" i="6" s="1"/>
  <c r="F40" i="6"/>
  <c r="F44" i="6" s="1"/>
  <c r="F46" i="6" s="1"/>
  <c r="G29" i="6"/>
  <c r="F29" i="6"/>
  <c r="G24" i="6"/>
  <c r="F24" i="6"/>
  <c r="F34" i="6" s="1"/>
  <c r="F37" i="6" s="1"/>
  <c r="G18" i="6"/>
  <c r="F18" i="6"/>
  <c r="G13" i="6"/>
  <c r="F13" i="6"/>
  <c r="F21" i="6" s="1"/>
  <c r="G21" i="6" l="1"/>
  <c r="G34" i="6"/>
  <c r="G37" i="6" s="1"/>
  <c r="G44" i="5"/>
  <c r="G46" i="5" s="1"/>
  <c r="G40" i="5"/>
  <c r="F40" i="5"/>
  <c r="F44" i="5" s="1"/>
  <c r="F46" i="5" s="1"/>
  <c r="G29" i="5"/>
  <c r="F29" i="5"/>
  <c r="G24" i="5"/>
  <c r="F24" i="5"/>
  <c r="F34" i="5" s="1"/>
  <c r="F37" i="5" s="1"/>
  <c r="G18" i="5"/>
  <c r="F18" i="5"/>
  <c r="G13" i="5"/>
  <c r="F13" i="5"/>
  <c r="F21" i="5" s="1"/>
  <c r="G21" i="5" l="1"/>
  <c r="G34" i="5"/>
  <c r="G37" i="5" s="1"/>
  <c r="G40" i="1"/>
  <c r="G44" i="1" s="1"/>
  <c r="G46" i="1" s="1"/>
  <c r="F40" i="1"/>
  <c r="F44" i="1" s="1"/>
  <c r="F46" i="1" s="1"/>
  <c r="G29" i="1"/>
  <c r="F29" i="1"/>
  <c r="G24" i="1"/>
  <c r="G34" i="1" s="1"/>
  <c r="G37" i="1" s="1"/>
  <c r="F24" i="1"/>
  <c r="F34" i="1" s="1"/>
  <c r="F37" i="1" s="1"/>
  <c r="G18" i="1"/>
  <c r="F18" i="1"/>
  <c r="G13" i="1"/>
  <c r="G21" i="1" s="1"/>
  <c r="F13" i="1"/>
  <c r="F21" i="1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<sst xmlns="http://schemas.openxmlformats.org/spreadsheetml/2006/main" count="1461" uniqueCount="283">
  <si>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</si>
  <si>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</si>
  <si>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</si>
  <si>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</si>
  <si>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</si>
  <si>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</si>
  <si>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</si>
  <si>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</si>
  <si>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</si>
  <si>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</si>
  <si>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</si>
  <si>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</si>
  <si>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</si>
  <si>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</si>
  <si>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</si>
  <si>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</si>
  <si>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</si>
  <si>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</si>
  <si>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</si>
  <si>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</si>
  <si>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</si>
  <si>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</si>
  <si>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</si>
  <si>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</si>
  <si>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</si>
  <si>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</si>
  <si>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</si>
  <si>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</si>
  <si>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</si>
  <si>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</si>
  <si>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</si>
  <si>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</si>
  <si>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</si>
  <si>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</si>
  <si>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</si>
  <si>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</si>
  <si>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</si>
  <si>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</si>
  <si>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</si>
  <si>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</si>
  <si>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</si>
  <si>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</si>
  <si>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</si>
  <si>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</si>
  <si>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</si>
  <si>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</si>
  <si>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</si>
  <si>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</si>
  <si>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</si>
  <si>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</si>
  <si>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</si>
  <si>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</si>
  <si>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</si>
  <si>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</si>
  <si>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</si>
  <si>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</si>
  <si>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</si>
  <si>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</si>
  <si>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</si>
  <si>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</si>
  <si>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</si>
  <si>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</si>
  <si>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</si>
  <si>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</si>
  <si>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</si>
  <si>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</si>
  <si>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</si>
  <si>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</si>
  <si>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</si>
  <si>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</si>
  <si>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</si>
  <si>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</si>
  <si>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</si>
  <si>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</si>
  <si>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</si>
  <si>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</si>
  <si>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</si>
  <si>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</si>
  <si>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</si>
  <si>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</si>
  <si>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</si>
  <si>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</si>
  <si>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</si>
  <si>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</si>
  <si>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</si>
  <si>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</si>
  <si>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</si>
  <si>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</si>
  <si>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</si>
  <si>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</si>
  <si>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</si>
  <si>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</si>
  <si>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</si>
  <si>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</si>
  <si>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</si>
  <si>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</si>
  <si>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</si>
  <si>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</si>
  <si>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</si>
  <si>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</si>
  <si>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</si>
  <si>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</si>
  <si>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</si>
  <si>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</si>
  <si>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</si>
  <si>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</si>
  <si>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</si>
  <si>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</si>
  <si>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</si>
  <si>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</si>
  <si>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</si>
  <si>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</si>
  <si>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</si>
  <si>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</si>
  <si>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</si>
  <si>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</si>
  <si>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</si>
  <si>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</si>
  <si>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</si>
  <si>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</si>
  <si>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</si>
  <si>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</si>
  <si>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</si>
  <si>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</si>
  <si>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</si>
  <si>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</si>
  <si>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</si>
  <si>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</si>
  <si>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</si>
  <si>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</si>
  <si>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</si>
  <si>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</si>
  <si>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</si>
  <si>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</si>
  <si>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</si>
  <si>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</si>
  <si>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</si>
  <si>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</si>
  <si>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</si>
  <si>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</si>
  <si>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</si>
  <si>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</si>
  <si>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</si>
  <si>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</si>
  <si>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</si>
  <si>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</si>
  <si>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</si>
  <si>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</si>
  <si>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</si>
  <si>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</si>
  <si>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</si>
  <si>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</si>
  <si>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</si>
  <si>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</si>
  <si>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</si>
  <si>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</si>
  <si>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</si>
  <si>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</si>
  <si>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</si>
  <si>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</si>
  <si>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</si>
  <si>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</si>
  <si>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</si>
  <si>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</si>
  <si>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</si>
  <si>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</si>
  <si>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</si>
  <si>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</si>
  <si>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</si>
  <si>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</si>
  <si>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</si>
  <si>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</si>
  <si>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</si>
  <si>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</si>
  <si>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</si>
  <si>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</si>
  <si>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</si>
  <si>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</si>
  <si>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</si>
  <si>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</si>
  <si>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</si>
  <si>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</si>
  <si>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</si>
  <si>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</si>
  <si>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</si>
  <si>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</si>
  <si>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</si>
  <si>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</si>
  <si>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</si>
  <si>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</si>
  <si>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</si>
  <si>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</si>
  <si>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</si>
  <si>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ОТЧЕТНА СТАТИСТИЧЕСКА ФОРМА</t>
  </si>
  <si>
    <t>ФОРМА  I</t>
  </si>
  <si>
    <t>ДАННИ ЗА ЛЕТИЩНИЯ ТРАФИК</t>
  </si>
  <si>
    <t>Град:</t>
  </si>
  <si>
    <t>Летище:</t>
  </si>
  <si>
    <t>3-буквен ИАТА код:</t>
  </si>
  <si>
    <t>текуща година</t>
  </si>
  <si>
    <t>предходна година</t>
  </si>
  <si>
    <t>Самолетодвижения</t>
  </si>
  <si>
    <t>ВС в пътнически или комби вариант</t>
  </si>
  <si>
    <t>ВС в изцяло товарен вариант</t>
  </si>
  <si>
    <t>(в.2) Международни нередовни полети</t>
  </si>
  <si>
    <t>(в.1) Международни редовни полети</t>
  </si>
  <si>
    <t>(в.3) Вътрешни редовни полети</t>
  </si>
  <si>
    <t>(в.4) Вътрешни нередовни полети</t>
  </si>
  <si>
    <t>Други самолетодвижения:</t>
  </si>
  <si>
    <t>(г.1) Полети от тип авиотакси/бизнес авиация</t>
  </si>
  <si>
    <t>(г.2) Всички други самолетодвижения</t>
  </si>
  <si>
    <t>ВСИЧКО самолетодвижения (в + г)</t>
  </si>
  <si>
    <t>(a.1) по международни редовни полети - заминали</t>
  </si>
  <si>
    <t>(a.2) по международни редовни полети - пристигнали</t>
  </si>
  <si>
    <t>(a.3) по международни нередовни полети - заминали</t>
  </si>
  <si>
    <t>(a.4) по международни нередовни полети - пристигнали</t>
  </si>
  <si>
    <t>По вътрешни полети (заминали + пристигнали)</t>
  </si>
  <si>
    <t>(б.1) по вътрешни редовни полети - заминали</t>
  </si>
  <si>
    <t>По международни полети (заминали + пристигнали):</t>
  </si>
  <si>
    <t>a)</t>
  </si>
  <si>
    <t>б)</t>
  </si>
  <si>
    <t>в)</t>
  </si>
  <si>
    <t>г)</t>
  </si>
  <si>
    <t>д)</t>
  </si>
  <si>
    <t>Сумарно максимално излетно тегло на всички кацнали ВС, тона</t>
  </si>
  <si>
    <t xml:space="preserve">        ГЛАВНА ДИРЕКЦИЯ "ГРАЖДАНСКА ВЪЗДУХОПЛАВАТЕЛНА АДМИНИСТРАЦИЯ"</t>
  </si>
  <si>
    <t>(б.2) по вътрешни редовни полети - пристигнали</t>
  </si>
  <si>
    <t>(б.3) по вътрешни нередовни полети - заминали</t>
  </si>
  <si>
    <t>в т.ч.</t>
  </si>
  <si>
    <t>Общо терминални пътници* (a + б)</t>
  </si>
  <si>
    <t xml:space="preserve"> </t>
  </si>
  <si>
    <t>в.1) Трансферни пътници**</t>
  </si>
  <si>
    <t>Транзитни пътници***</t>
  </si>
  <si>
    <t>ВСИЧКО пътници (в + г)</t>
  </si>
  <si>
    <t xml:space="preserve"> Карго (Товари и поща), тона</t>
  </si>
  <si>
    <t>(данните се попълват до втория десетичен знак)</t>
  </si>
  <si>
    <t>Товари по международни полети (натоварени + разтоварени)</t>
  </si>
  <si>
    <t>(a.1) товари по международни полети - натоварени</t>
  </si>
  <si>
    <t>(a.2) товари по международни полети - разтоварени</t>
  </si>
  <si>
    <t>Товари по вътрешни полети (натоварени + разтоварени)</t>
  </si>
  <si>
    <t>Общо товари  (натоварени + разтоварени) (a + б)</t>
  </si>
  <si>
    <t>Общо поща  (натоварена + разтоварена)</t>
  </si>
  <si>
    <t>ВСИЧКО карго (в + г)</t>
  </si>
  <si>
    <t>e)</t>
  </si>
  <si>
    <t>(д.1) Превозено с ВС в пътнически и комби вариант</t>
  </si>
  <si>
    <t>(д.2) Превозено с ВС в изцяло товарен вариант</t>
  </si>
  <si>
    <t>(име, фамилия, длъжност)</t>
  </si>
  <si>
    <t>Събития, оказали влияние върху летищния трафик през отчетния период</t>
  </si>
  <si>
    <t>*/ Терминални пътници - пътници, започващи или завършващи пътуването си на даденото летище, както и трансферни</t>
  </si>
  <si>
    <t>Транзитни товари (невкл. във ВСИЧКО карго)</t>
  </si>
  <si>
    <t xml:space="preserve">**/ Трансферни пътници - пътници, пристигащи и заминаващи с различен самолет или със същия самолет, </t>
  </si>
  <si>
    <t xml:space="preserve">но под различен полетен номер. </t>
  </si>
  <si>
    <t xml:space="preserve">***/ Транзитни пътници - пътници, които пристигат и заминават с един и същ полетен номер. </t>
  </si>
  <si>
    <t xml:space="preserve">Забележка: </t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</si>
  <si>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два пъти</t>
    </r>
    <r>
      <rPr>
        <sz val="10"/>
        <color indexed="18"/>
        <rFont val="Times New Roman"/>
        <family val="1"/>
        <charset val="204"/>
      </rPr>
      <t xml:space="preserve"> - при пристигане и при заминаване.</t>
    </r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</si>
  <si>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един път</t>
    </r>
    <r>
      <rPr>
        <sz val="10"/>
        <color indexed="18"/>
        <rFont val="Times New Roman"/>
        <family val="1"/>
        <charset val="204"/>
      </rPr>
      <t xml:space="preserve"> - при кацане или при излитане.</t>
    </r>
  </si>
  <si>
    <t>летището с най-голям брой пътнически превози на територията на Република България.</t>
  </si>
  <si>
    <t>Период (ммгг)</t>
  </si>
  <si>
    <t xml:space="preserve"> Заминали пътници, освободени от такса "Пътници" - общо</t>
  </si>
  <si>
    <t>Общо самолетодвижения - търговски превози (a + б):</t>
  </si>
  <si>
    <t xml:space="preserve">Данни по т.І.д-„Сумарно максимално излетно тегло на всички кацнали ВС, тона“ и по т.ІІ.д-„Заминали пътници, освободени от такса "Пътници" - </t>
  </si>
  <si>
    <t>общо“ се попълват само от летищни оператори на летища с годишен трафик над 5 милиона превозени пътници / от летищния оператор на</t>
  </si>
  <si>
    <t>Пътници - търговски превози</t>
  </si>
  <si>
    <t>(б.4) по вътрешни нередовни полети - пристигнали</t>
  </si>
  <si>
    <t>София</t>
  </si>
  <si>
    <t>Летище "София"</t>
  </si>
  <si>
    <t>SOF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</si>
  <si>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</si>
  <si>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</si>
  <si>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</si>
  <si>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</si>
  <si>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</si>
  <si>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</si>
  <si>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</si>
  <si>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</si>
  <si>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</si>
  <si>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</si>
  <si>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</si>
  <si>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</si>
  <si>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24</t>
  </si>
  <si>
    <t>Период (гг)</t>
  </si>
  <si>
    <t>E-mail: ycharkadzhieva@caa.bg</t>
  </si>
  <si>
    <t>Изготвил: Юлия Чаркаджиева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</si>
</sst>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5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5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vertical="center"/>
    </xf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29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3" xfId="0" applyFont="1" applyBorder="1" applyAlignment="1" applyProtection="1">
      <alignment vertical="center"/>
      <protection locked="0"/>
    </xf>
    <xf numFmtId="0" fontId="42" fillId="0" borderId="33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4" fillId="0" borderId="0" xfId="0" applyFont="1"/>
    <xf numFmtId="0" fontId="56" fillId="0" borderId="0" xfId="0" applyFont="1"/>
    <xf numFmtId="0" fontId="57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5" fillId="0" borderId="8" xfId="0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/>
    </xf>
    <xf numFmtId="0" fontId="42" fillId="0" borderId="16" xfId="0" applyFont="1" applyBorder="1" applyAlignment="1">
      <alignment vertical="center"/>
    </xf>
    <xf numFmtId="0" fontId="42" fillId="0" borderId="21" xfId="0" applyFont="1" applyBorder="1" applyAlignment="1">
      <alignment vertical="center"/>
    </xf>
    <xf numFmtId="0" fontId="42" fillId="0" borderId="34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33" xfId="0" applyFont="1" applyBorder="1" applyAlignment="1" applyProtection="1">
      <alignment vertical="center"/>
      <protection locked="0"/>
    </xf>
    <xf numFmtId="0" fontId="42" fillId="0" borderId="31" xfId="0" applyFont="1" applyBorder="1" applyAlignment="1" applyProtection="1">
      <alignment vertical="center"/>
      <protection locked="0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8" xfId="0" applyFont="1" applyBorder="1" applyAlignment="1" applyProtection="1">
      <alignment vertical="center"/>
      <protection locked="0"/>
    </xf>
    <xf numFmtId="0" fontId="42" fillId="5" borderId="0" xfId="0" applyFont="1" applyFill="1"/>
    <xf numFmtId="0" fontId="42" fillId="5" borderId="33" xfId="0" applyFont="1" applyFill="1" applyBorder="1"/>
    <xf numFmtId="0" fontId="42" fillId="5" borderId="0" xfId="0" applyFont="1" applyFill="1" applyAlignment="1">
      <alignment horizontal="left" vertical="center" indent="1"/>
    </xf>
    <xf numFmtId="0" fontId="42" fillId="5" borderId="1" xfId="0" applyFont="1" applyFill="1" applyBorder="1"/>
    <xf numFmtId="0" fontId="45" fillId="5" borderId="1" xfId="0" applyFont="1" applyFill="1" applyBorder="1" applyProtection="1">
      <protection locked="0"/>
    </xf>
    <xf numFmtId="0" fontId="43" fillId="5" borderId="1" xfId="0" applyFont="1" applyFill="1" applyBorder="1" applyAlignment="1" applyProtection="1">
      <alignment horizontal="right" vertical="center"/>
      <protection locked="0"/>
    </xf>
    <xf numFmtId="0" fontId="43" fillId="5" borderId="7" xfId="0" applyFont="1" applyFill="1" applyBorder="1" applyAlignment="1">
      <alignment horizontal="center" vertical="center"/>
    </xf>
    <xf numFmtId="0" fontId="45" fillId="5" borderId="1" xfId="0" applyFont="1" applyFill="1" applyBorder="1" applyAlignment="1" applyProtection="1">
      <alignment vertical="center"/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5" fillId="5" borderId="6" xfId="0" applyFont="1" applyFill="1" applyBorder="1" applyAlignment="1" applyProtection="1">
      <alignment vertical="center"/>
      <protection locked="0"/>
    </xf>
    <xf numFmtId="0" fontId="45" fillId="5" borderId="6" xfId="0" applyFont="1" applyFill="1" applyBorder="1" applyProtection="1">
      <protection locked="0"/>
    </xf>
    <xf numFmtId="0" fontId="43" fillId="5" borderId="6" xfId="0" applyFont="1" applyFill="1" applyBorder="1" applyAlignment="1" applyProtection="1">
      <alignment horizontal="right" vertical="center"/>
      <protection locked="0"/>
    </xf>
    <xf numFmtId="0" fontId="43" fillId="5" borderId="6" xfId="0" quotePrefix="1" applyFont="1" applyFill="1" applyBorder="1" applyProtection="1">
      <protection locked="0"/>
    </xf>
    <xf numFmtId="4" fontId="42" fillId="0" borderId="21" xfId="0" applyNumberFormat="1" applyFont="1" applyBorder="1" applyAlignment="1">
      <alignment vertical="center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165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3" fontId="42" fillId="0" borderId="18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41" fillId="4" borderId="0" xfId="0" applyFont="1" applyFill="1" applyAlignment="1">
      <alignment horizontal="left"/>
    </xf>
    <xf numFmtId="0" fontId="53" fillId="4" borderId="0" xfId="0" applyFont="1" applyFill="1" applyAlignment="1" applyProtection="1">
      <alignment horizontal="left"/>
      <protection locked="0"/>
    </xf>
    <xf numFmtId="0" fontId="51" fillId="0" borderId="2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abSelected="1" topLeftCell="A36" zoomScaleNormal="100" workbookViewId="0">
      <selection activeCell="O63" sqref="O63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194</v>
      </c>
    </row>
    <row r="2" spans="1:9" ht="15" customHeight="1"/>
    <row r="3" spans="1:9" ht="15" customHeight="1">
      <c r="A3" s="284" t="s">
        <v>225</v>
      </c>
      <c r="B3" s="284"/>
      <c r="C3" s="284"/>
      <c r="D3" s="284"/>
      <c r="E3" s="284"/>
      <c r="F3" s="284"/>
      <c r="G3" s="284"/>
    </row>
    <row r="4" spans="1:9" s="2" customFormat="1" ht="15" customHeight="1">
      <c r="A4" s="284" t="s">
        <v>193</v>
      </c>
      <c r="B4" s="284"/>
      <c r="C4" s="284"/>
      <c r="D4" s="284"/>
      <c r="E4" s="284"/>
      <c r="F4" s="284"/>
      <c r="G4" s="284"/>
    </row>
    <row r="5" spans="1:9" s="2" customFormat="1" ht="15" customHeight="1">
      <c r="B5" s="284" t="s">
        <v>195</v>
      </c>
      <c r="C5" s="284"/>
      <c r="D5" s="284"/>
      <c r="E5" s="284"/>
      <c r="F5" s="284"/>
      <c r="G5" s="284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>
      <c r="A7" s="174" t="s">
        <v>196</v>
      </c>
      <c r="B7" s="255"/>
      <c r="C7" s="255" t="s">
        <v>264</v>
      </c>
      <c r="D7" s="255"/>
      <c r="E7" s="255"/>
      <c r="F7" s="255"/>
      <c r="G7" s="255"/>
      <c r="H7" s="175"/>
      <c r="I7" s="175"/>
    </row>
    <row r="8" spans="1:9" s="176" customFormat="1" ht="15" customHeight="1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9" s="176" customFormat="1" ht="15.75" thickBot="1">
      <c r="A9" s="177" t="s">
        <v>257</v>
      </c>
      <c r="B9" s="257"/>
      <c r="C9" s="258"/>
      <c r="D9" s="259"/>
      <c r="E9" s="260" t="s">
        <v>267</v>
      </c>
      <c r="F9" s="254" t="s">
        <v>199</v>
      </c>
      <c r="G9" s="254" t="s">
        <v>200</v>
      </c>
      <c r="H9" s="178"/>
      <c r="I9" s="178"/>
    </row>
    <row r="10" spans="1:9" s="2" customFormat="1" ht="15.75" customHeight="1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9" s="2" customFormat="1" ht="15" customHeight="1">
      <c r="A11" s="188" t="s">
        <v>219</v>
      </c>
      <c r="B11" s="180" t="s">
        <v>202</v>
      </c>
      <c r="C11" s="180"/>
      <c r="D11" s="180"/>
      <c r="E11" s="189"/>
      <c r="F11" s="269">
        <v>4173</v>
      </c>
      <c r="G11" s="269">
        <v>3725</v>
      </c>
      <c r="H11" s="3"/>
    </row>
    <row r="12" spans="1:9" s="2" customFormat="1" ht="15" customHeight="1">
      <c r="A12" s="179" t="s">
        <v>220</v>
      </c>
      <c r="B12" s="181" t="s">
        <v>203</v>
      </c>
      <c r="C12" s="181"/>
      <c r="D12" s="181"/>
      <c r="E12" s="190"/>
      <c r="F12" s="270">
        <v>139</v>
      </c>
      <c r="G12" s="270">
        <v>149</v>
      </c>
      <c r="H12" s="3"/>
    </row>
    <row r="13" spans="1:9" s="2" customFormat="1" ht="15" customHeight="1">
      <c r="A13" s="179" t="s">
        <v>221</v>
      </c>
      <c r="B13" s="181" t="s">
        <v>259</v>
      </c>
      <c r="C13" s="248"/>
      <c r="D13" s="248"/>
      <c r="E13" s="249"/>
      <c r="F13" s="271">
        <f>SUM(F11:F12)</f>
        <v>4312</v>
      </c>
      <c r="G13" s="271">
        <f>SUM(G11:G12)</f>
        <v>3874</v>
      </c>
      <c r="H13" s="3"/>
    </row>
    <row r="14" spans="1:9" s="2" customFormat="1" ht="15" customHeight="1">
      <c r="A14" s="179" t="s">
        <v>228</v>
      </c>
      <c r="B14" s="223" t="s">
        <v>205</v>
      </c>
      <c r="C14" s="223"/>
      <c r="D14" s="223"/>
      <c r="E14" s="224"/>
      <c r="F14" s="270">
        <v>3913</v>
      </c>
      <c r="G14" s="270">
        <v>3507</v>
      </c>
      <c r="H14" s="225"/>
    </row>
    <row r="15" spans="1:9" s="2" customFormat="1" ht="15" customHeight="1">
      <c r="A15" s="179"/>
      <c r="B15" s="223" t="s">
        <v>204</v>
      </c>
      <c r="C15" s="223"/>
      <c r="D15" s="223"/>
      <c r="E15" s="224"/>
      <c r="F15" s="270">
        <v>240</v>
      </c>
      <c r="G15" s="270">
        <v>241</v>
      </c>
      <c r="H15" s="225"/>
    </row>
    <row r="16" spans="1:9" s="2" customFormat="1" ht="15" customHeight="1">
      <c r="A16" s="179"/>
      <c r="B16" s="223" t="s">
        <v>206</v>
      </c>
      <c r="C16" s="223"/>
      <c r="D16" s="223"/>
      <c r="E16" s="224"/>
      <c r="F16" s="270">
        <v>159</v>
      </c>
      <c r="G16" s="270">
        <v>125</v>
      </c>
      <c r="H16" s="225"/>
    </row>
    <row r="17" spans="1:8" s="2" customFormat="1" ht="15" customHeight="1">
      <c r="A17" s="179"/>
      <c r="B17" s="223" t="s">
        <v>207</v>
      </c>
      <c r="C17" s="223"/>
      <c r="D17" s="223"/>
      <c r="E17" s="224"/>
      <c r="F17" s="270">
        <v>0</v>
      </c>
      <c r="G17" s="270">
        <v>1</v>
      </c>
      <c r="H17" s="225"/>
    </row>
    <row r="18" spans="1:8" s="2" customFormat="1" ht="15" customHeight="1">
      <c r="A18" s="179" t="s">
        <v>222</v>
      </c>
      <c r="B18" s="181" t="s">
        <v>208</v>
      </c>
      <c r="C18" s="181"/>
      <c r="D18" s="181"/>
      <c r="E18" s="190"/>
      <c r="F18" s="271">
        <f>SUM(F19:F20)</f>
        <v>540</v>
      </c>
      <c r="G18" s="271">
        <f>SUM(G19:G20)</f>
        <v>590</v>
      </c>
      <c r="H18" s="225"/>
    </row>
    <row r="19" spans="1:8" s="2" customFormat="1" ht="15" customHeight="1">
      <c r="A19" s="179" t="s">
        <v>228</v>
      </c>
      <c r="B19" s="223" t="s">
        <v>209</v>
      </c>
      <c r="C19" s="181"/>
      <c r="D19" s="181"/>
      <c r="E19" s="190"/>
      <c r="F19" s="270">
        <v>213</v>
      </c>
      <c r="G19" s="270">
        <v>193</v>
      </c>
      <c r="H19" s="225"/>
    </row>
    <row r="20" spans="1:8" s="2" customFormat="1" ht="15" customHeight="1">
      <c r="A20" s="179"/>
      <c r="B20" s="223" t="s">
        <v>210</v>
      </c>
      <c r="C20" s="181"/>
      <c r="D20" s="181"/>
      <c r="E20" s="190"/>
      <c r="F20" s="270">
        <v>327</v>
      </c>
      <c r="G20" s="270">
        <v>397</v>
      </c>
      <c r="H20" s="225"/>
    </row>
    <row r="21" spans="1:8" s="183" customFormat="1" ht="15" customHeight="1">
      <c r="A21" s="226"/>
      <c r="B21" s="227" t="s">
        <v>211</v>
      </c>
      <c r="C21" s="228"/>
      <c r="D21" s="228"/>
      <c r="E21" s="229"/>
      <c r="F21" s="271">
        <f>F13+F18</f>
        <v>4852</v>
      </c>
      <c r="G21" s="271">
        <f>G13+G18</f>
        <v>4464</v>
      </c>
      <c r="H21" s="230"/>
    </row>
    <row r="22" spans="1:8" s="2" customFormat="1" ht="15" customHeight="1">
      <c r="A22" s="231" t="s">
        <v>223</v>
      </c>
      <c r="B22" s="232" t="s">
        <v>224</v>
      </c>
      <c r="C22" s="232"/>
      <c r="D22" s="232"/>
      <c r="E22" s="233"/>
      <c r="F22" s="272">
        <v>168800.2</v>
      </c>
      <c r="G22" s="272">
        <v>161548.79399999999</v>
      </c>
      <c r="H22" s="234"/>
    </row>
    <row r="23" spans="1:8" s="2" customFormat="1" ht="15" customHeight="1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8" s="2" customFormat="1" ht="15" customHeight="1">
      <c r="A24" s="195" t="s">
        <v>219</v>
      </c>
      <c r="B24" s="196" t="s">
        <v>218</v>
      </c>
      <c r="C24" s="196"/>
      <c r="D24" s="196"/>
      <c r="E24" s="197"/>
      <c r="F24" s="273">
        <f>SUM(F25:F28)</f>
        <v>535380</v>
      </c>
      <c r="G24" s="274">
        <f>SUM(G25:G28)</f>
        <v>498361</v>
      </c>
      <c r="H24" s="3"/>
    </row>
    <row r="25" spans="1:8" s="2" customFormat="1" ht="15" customHeight="1">
      <c r="A25" s="198" t="s">
        <v>228</v>
      </c>
      <c r="B25" s="235" t="s">
        <v>212</v>
      </c>
      <c r="C25" s="192"/>
      <c r="D25" s="192"/>
      <c r="E25" s="200"/>
      <c r="F25" s="275">
        <v>281016</v>
      </c>
      <c r="G25" s="275">
        <v>260290</v>
      </c>
      <c r="H25" s="225"/>
    </row>
    <row r="26" spans="1:8" s="2" customFormat="1" ht="15" customHeight="1">
      <c r="A26" s="198"/>
      <c r="B26" s="235" t="s">
        <v>213</v>
      </c>
      <c r="C26" s="192"/>
      <c r="D26" s="192"/>
      <c r="E26" s="200"/>
      <c r="F26" s="275">
        <v>234546</v>
      </c>
      <c r="G26" s="275">
        <v>217421</v>
      </c>
      <c r="H26" s="225"/>
    </row>
    <row r="27" spans="1:8" s="2" customFormat="1" ht="15" customHeight="1">
      <c r="A27" s="198"/>
      <c r="B27" s="235" t="s">
        <v>214</v>
      </c>
      <c r="C27" s="192"/>
      <c r="D27" s="192"/>
      <c r="E27" s="200"/>
      <c r="F27" s="275">
        <v>7874</v>
      </c>
      <c r="G27" s="275">
        <v>6999</v>
      </c>
      <c r="H27" s="225"/>
    </row>
    <row r="28" spans="1:8" s="2" customFormat="1" ht="15" customHeight="1">
      <c r="A28" s="198"/>
      <c r="B28" s="235" t="s">
        <v>215</v>
      </c>
      <c r="C28" s="192"/>
      <c r="D28" s="192"/>
      <c r="E28" s="200"/>
      <c r="F28" s="275">
        <v>11944</v>
      </c>
      <c r="G28" s="275">
        <v>13651</v>
      </c>
      <c r="H28" s="225"/>
    </row>
    <row r="29" spans="1:8" s="2" customFormat="1" ht="15" customHeight="1">
      <c r="A29" s="198" t="s">
        <v>220</v>
      </c>
      <c r="B29" s="192" t="s">
        <v>216</v>
      </c>
      <c r="C29" s="192"/>
      <c r="D29" s="192"/>
      <c r="E29" s="200"/>
      <c r="F29" s="276">
        <f>SUM(F30:F33)</f>
        <v>14988</v>
      </c>
      <c r="G29" s="276">
        <f>SUM(G30:G33)</f>
        <v>7224</v>
      </c>
      <c r="H29" s="225"/>
    </row>
    <row r="30" spans="1:8" s="2" customFormat="1" ht="15" customHeight="1">
      <c r="A30" s="198" t="s">
        <v>228</v>
      </c>
      <c r="B30" s="235" t="s">
        <v>217</v>
      </c>
      <c r="C30" s="192"/>
      <c r="D30" s="192"/>
      <c r="E30" s="200"/>
      <c r="F30" s="275">
        <v>6899</v>
      </c>
      <c r="G30" s="275">
        <v>6436</v>
      </c>
      <c r="H30" s="225"/>
    </row>
    <row r="31" spans="1:8" s="2" customFormat="1" ht="15" customHeight="1">
      <c r="A31" s="198"/>
      <c r="B31" s="235" t="s">
        <v>226</v>
      </c>
      <c r="C31" s="192"/>
      <c r="D31" s="192"/>
      <c r="E31" s="200"/>
      <c r="F31" s="275">
        <v>7835</v>
      </c>
      <c r="G31" s="275">
        <v>720</v>
      </c>
      <c r="H31" s="225"/>
    </row>
    <row r="32" spans="1:8" s="2" customFormat="1" ht="15" customHeight="1">
      <c r="A32" s="198"/>
      <c r="B32" s="235" t="s">
        <v>227</v>
      </c>
      <c r="C32" s="192"/>
      <c r="D32" s="192"/>
      <c r="E32" s="200"/>
      <c r="F32" s="275">
        <v>142</v>
      </c>
      <c r="G32" s="275">
        <v>61</v>
      </c>
      <c r="H32" s="225"/>
    </row>
    <row r="33" spans="1:8" s="2" customFormat="1" ht="15" customHeight="1">
      <c r="A33" s="198"/>
      <c r="B33" s="250" t="s">
        <v>263</v>
      </c>
      <c r="C33" s="192"/>
      <c r="D33" s="192"/>
      <c r="E33" s="200"/>
      <c r="F33" s="275">
        <v>112</v>
      </c>
      <c r="G33" s="275">
        <v>7</v>
      </c>
      <c r="H33" s="225"/>
    </row>
    <row r="34" spans="1:8" s="2" customFormat="1" ht="15" customHeight="1">
      <c r="A34" s="198" t="s">
        <v>221</v>
      </c>
      <c r="B34" s="192" t="s">
        <v>229</v>
      </c>
      <c r="C34" s="192"/>
      <c r="D34" s="192"/>
      <c r="E34" s="200"/>
      <c r="F34" s="276">
        <f>F24+F29</f>
        <v>550368</v>
      </c>
      <c r="G34" s="277">
        <f>G24+G29</f>
        <v>505585</v>
      </c>
      <c r="H34" s="225"/>
    </row>
    <row r="35" spans="1:8" s="2" customFormat="1" ht="15" customHeight="1">
      <c r="A35" s="198" t="s">
        <v>228</v>
      </c>
      <c r="B35" s="235" t="s">
        <v>231</v>
      </c>
      <c r="C35" s="192"/>
      <c r="D35" s="192"/>
      <c r="E35" s="200"/>
      <c r="F35" s="275">
        <v>5124</v>
      </c>
      <c r="G35" s="275">
        <v>5458</v>
      </c>
      <c r="H35" s="225"/>
    </row>
    <row r="36" spans="1:8" s="2" customFormat="1" ht="15" customHeight="1">
      <c r="A36" s="198" t="s">
        <v>222</v>
      </c>
      <c r="B36" s="192" t="s">
        <v>232</v>
      </c>
      <c r="C36" s="192"/>
      <c r="D36" s="192"/>
      <c r="E36" s="200"/>
      <c r="F36" s="275">
        <v>1291</v>
      </c>
      <c r="G36" s="275">
        <v>4800</v>
      </c>
      <c r="H36" s="225"/>
    </row>
    <row r="37" spans="1:8" s="183" customFormat="1" ht="15" customHeight="1">
      <c r="A37" s="236"/>
      <c r="B37" s="203" t="s">
        <v>233</v>
      </c>
      <c r="C37" s="204"/>
      <c r="D37" s="204"/>
      <c r="E37" s="205"/>
      <c r="F37" s="276">
        <f>F34+F36</f>
        <v>551659</v>
      </c>
      <c r="G37" s="276">
        <f>G34+G36</f>
        <v>510385</v>
      </c>
      <c r="H37" s="230"/>
    </row>
    <row r="38" spans="1:8" s="2" customFormat="1" ht="15" customHeight="1">
      <c r="A38" s="237" t="s">
        <v>223</v>
      </c>
      <c r="B38" s="232" t="s">
        <v>258</v>
      </c>
      <c r="C38" s="232"/>
      <c r="D38" s="251"/>
      <c r="E38" s="238"/>
      <c r="F38" s="278">
        <v>0</v>
      </c>
      <c r="G38" s="278">
        <v>4</v>
      </c>
      <c r="H38" s="234"/>
    </row>
    <row r="39" spans="1:8" s="183" customFormat="1" ht="15" customHeight="1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8" s="2" customFormat="1" ht="15" customHeight="1">
      <c r="A40" s="195" t="s">
        <v>219</v>
      </c>
      <c r="B40" s="196" t="s">
        <v>236</v>
      </c>
      <c r="C40" s="196"/>
      <c r="D40" s="196"/>
      <c r="E40" s="197"/>
      <c r="F40" s="261">
        <f>SUM(F41:F42)</f>
        <v>1577.16</v>
      </c>
      <c r="G40" s="262">
        <f>SUM(G41:G42)</f>
        <v>1542.94</v>
      </c>
      <c r="H40" s="234"/>
    </row>
    <row r="41" spans="1:8" s="2" customFormat="1" ht="15" customHeight="1">
      <c r="A41" s="198" t="s">
        <v>228</v>
      </c>
      <c r="B41" s="241" t="s">
        <v>237</v>
      </c>
      <c r="C41" s="235"/>
      <c r="D41" s="235"/>
      <c r="E41" s="242"/>
      <c r="F41" s="263">
        <v>656.2</v>
      </c>
      <c r="G41" s="263">
        <v>755.65</v>
      </c>
      <c r="H41" s="234"/>
    </row>
    <row r="42" spans="1:8" s="2" customFormat="1" ht="15" customHeight="1">
      <c r="A42" s="198"/>
      <c r="B42" s="241" t="s">
        <v>238</v>
      </c>
      <c r="C42" s="235"/>
      <c r="D42" s="235"/>
      <c r="E42" s="242"/>
      <c r="F42" s="264">
        <v>920.96</v>
      </c>
      <c r="G42" s="264">
        <v>787.29</v>
      </c>
      <c r="H42" s="234"/>
    </row>
    <row r="43" spans="1:8" s="2" customFormat="1" ht="15" customHeight="1">
      <c r="A43" s="198" t="s">
        <v>220</v>
      </c>
      <c r="B43" s="192" t="s">
        <v>239</v>
      </c>
      <c r="C43" s="192"/>
      <c r="D43" s="192"/>
      <c r="E43" s="200"/>
      <c r="F43" s="264">
        <v>0.04</v>
      </c>
      <c r="G43" s="264">
        <v>0.08</v>
      </c>
      <c r="H43" s="170"/>
    </row>
    <row r="44" spans="1:8" s="2" customFormat="1" ht="15" customHeight="1">
      <c r="A44" s="198" t="s">
        <v>221</v>
      </c>
      <c r="B44" s="192" t="s">
        <v>240</v>
      </c>
      <c r="C44" s="192"/>
      <c r="D44" s="192"/>
      <c r="E44" s="200"/>
      <c r="F44" s="265">
        <f>F40+F43</f>
        <v>1577.2</v>
      </c>
      <c r="G44" s="266">
        <f>G40+G43</f>
        <v>1543.02</v>
      </c>
      <c r="H44" s="170"/>
    </row>
    <row r="45" spans="1:8" s="2" customFormat="1" ht="15" customHeight="1">
      <c r="A45" s="198" t="s">
        <v>222</v>
      </c>
      <c r="B45" s="192" t="s">
        <v>241</v>
      </c>
      <c r="C45" s="192"/>
      <c r="D45" s="192"/>
      <c r="E45" s="200"/>
      <c r="F45" s="264">
        <v>81.37</v>
      </c>
      <c r="G45" s="264">
        <v>73.819999999999993</v>
      </c>
      <c r="H45" s="170" t="s">
        <v>230</v>
      </c>
    </row>
    <row r="46" spans="1:8" s="183" customFormat="1" ht="15" customHeight="1">
      <c r="A46" s="206" t="s">
        <v>223</v>
      </c>
      <c r="B46" s="203" t="s">
        <v>242</v>
      </c>
      <c r="C46" s="204"/>
      <c r="D46" s="204"/>
      <c r="E46" s="205"/>
      <c r="F46" s="265">
        <f>F44+F45</f>
        <v>1658.5700000000002</v>
      </c>
      <c r="G46" s="266">
        <f>G44+G45</f>
        <v>1616.84</v>
      </c>
      <c r="H46" s="184"/>
    </row>
    <row r="47" spans="1:8" s="2" customFormat="1" ht="15" customHeight="1">
      <c r="A47" s="198" t="s">
        <v>228</v>
      </c>
      <c r="B47" s="241" t="s">
        <v>244</v>
      </c>
      <c r="C47" s="192"/>
      <c r="D47" s="192"/>
      <c r="E47" s="200"/>
      <c r="F47" s="267">
        <v>1281.4100000000001</v>
      </c>
      <c r="G47" s="267">
        <v>1264.31</v>
      </c>
      <c r="H47" s="234"/>
    </row>
    <row r="48" spans="1:8" s="2" customFormat="1" ht="15" customHeight="1">
      <c r="A48" s="198"/>
      <c r="B48" s="241" t="s">
        <v>245</v>
      </c>
      <c r="C48" s="192"/>
      <c r="D48" s="192"/>
      <c r="E48" s="200"/>
      <c r="F48" s="267">
        <v>377.16</v>
      </c>
      <c r="G48" s="267">
        <v>352.53</v>
      </c>
      <c r="H48" s="234"/>
    </row>
    <row r="49" spans="1:9" s="2" customFormat="1" ht="15" customHeight="1">
      <c r="A49" s="245" t="s">
        <v>243</v>
      </c>
      <c r="B49" s="246" t="s">
        <v>249</v>
      </c>
      <c r="C49" s="246"/>
      <c r="D49" s="246"/>
      <c r="E49" s="238"/>
      <c r="F49" s="268">
        <v>1.74</v>
      </c>
      <c r="G49" s="268">
        <v>10.38</v>
      </c>
      <c r="H49" s="234"/>
    </row>
    <row r="50" spans="1:9" ht="15" customHeight="1">
      <c r="A50" s="207" t="s">
        <v>247</v>
      </c>
      <c r="B50" s="181"/>
      <c r="C50" s="181"/>
      <c r="D50" s="181"/>
      <c r="E50" s="181"/>
      <c r="F50" s="208"/>
      <c r="G50" s="208"/>
      <c r="I50" s="170"/>
    </row>
    <row r="51" spans="1:9" s="2" customFormat="1" ht="15" customHeight="1">
      <c r="A51" s="209"/>
      <c r="B51" s="210"/>
      <c r="C51" s="210"/>
      <c r="D51" s="210"/>
      <c r="E51" s="210"/>
      <c r="F51" s="210"/>
      <c r="G51" s="211"/>
    </row>
    <row r="52" spans="1:9" s="2" customFormat="1" ht="15" customHeight="1">
      <c r="A52" s="212"/>
      <c r="B52" s="213"/>
      <c r="C52" s="213"/>
      <c r="D52" s="213"/>
      <c r="E52" s="213"/>
      <c r="F52" s="213"/>
      <c r="G52" s="214"/>
    </row>
    <row r="53" spans="1:9" s="2" customFormat="1" ht="15" customHeight="1">
      <c r="A53" s="215"/>
      <c r="B53" s="216"/>
      <c r="C53" s="216"/>
      <c r="D53" s="216"/>
      <c r="E53" s="216"/>
      <c r="F53" s="216"/>
      <c r="G53" s="217"/>
    </row>
    <row r="54" spans="1:9" ht="15" customHeight="1">
      <c r="A54" s="218"/>
      <c r="B54" s="180"/>
      <c r="C54" s="180"/>
      <c r="D54" s="180"/>
      <c r="E54" s="180"/>
      <c r="F54" s="181"/>
      <c r="G54" s="181"/>
    </row>
    <row r="55" spans="1:9" s="185" customFormat="1" ht="15" customHeight="1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9" ht="15" customHeight="1">
      <c r="A56" s="219" t="s">
        <v>246</v>
      </c>
      <c r="B56" s="181"/>
      <c r="C56" s="181"/>
      <c r="D56" s="181"/>
      <c r="E56" s="181"/>
      <c r="F56" s="220"/>
      <c r="G56" s="181"/>
    </row>
    <row r="57" spans="1:9" ht="15" customHeight="1"/>
    <row r="58" spans="1:9" s="173" customFormat="1" ht="15" customHeight="1">
      <c r="A58" s="173" t="s">
        <v>248</v>
      </c>
    </row>
    <row r="59" spans="1:9" s="173" customFormat="1" ht="15" customHeight="1">
      <c r="A59" s="173" t="s">
        <v>250</v>
      </c>
    </row>
    <row r="60" spans="1:9" s="173" customFormat="1" ht="15" customHeight="1">
      <c r="A60" s="173" t="s">
        <v>251</v>
      </c>
      <c r="D60" s="173" t="s">
        <v>254</v>
      </c>
    </row>
    <row r="61" spans="1:9" s="173" customFormat="1" ht="15" customHeight="1">
      <c r="A61" s="173" t="s">
        <v>252</v>
      </c>
    </row>
    <row r="62" spans="1:9" s="173" customFormat="1" ht="15" customHeight="1">
      <c r="B62" s="173" t="s">
        <v>255</v>
      </c>
    </row>
    <row r="63" spans="1:9" s="221" customFormat="1" ht="15" customHeight="1">
      <c r="A63" s="222" t="s">
        <v>253</v>
      </c>
      <c r="B63" s="173"/>
    </row>
    <row r="64" spans="1:9" s="173" customFormat="1" ht="15" customHeight="1">
      <c r="A64" s="287" t="s">
        <v>260</v>
      </c>
      <c r="B64" s="287"/>
      <c r="C64" s="287"/>
      <c r="D64" s="287"/>
      <c r="E64" s="287"/>
      <c r="F64" s="287"/>
      <c r="G64" s="287"/>
    </row>
    <row r="65" spans="1:7" ht="15" customHeight="1">
      <c r="A65" s="287" t="s">
        <v>261</v>
      </c>
      <c r="B65" s="287"/>
      <c r="C65" s="287"/>
      <c r="D65" s="287"/>
      <c r="E65" s="287"/>
      <c r="F65" s="287"/>
      <c r="G65" s="287"/>
    </row>
    <row r="66" spans="1:7" ht="15" customHeight="1">
      <c r="A66" s="287" t="s">
        <v>256</v>
      </c>
      <c r="B66" s="287"/>
      <c r="C66" s="287"/>
      <c r="D66" s="287"/>
      <c r="E66" s="287"/>
      <c r="F66" s="287"/>
      <c r="G66" s="287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10">
    <mergeCell ref="A64:G64"/>
    <mergeCell ref="A65:G65"/>
    <mergeCell ref="A66:G66"/>
    <mergeCell ref="F55:G55"/>
    <mergeCell ref="A55:E55"/>
    <mergeCell ref="A4:G4"/>
    <mergeCell ref="A3:G3"/>
    <mergeCell ref="B5:G5"/>
    <mergeCell ref="C8:E8"/>
    <mergeCell ref="F39:G39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topLeftCell="A39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276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4783</v>
      </c>
      <c r="G11" s="269">
        <v>4412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152</v>
      </c>
      <c r="G12" s="270">
        <v>157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4935</v>
      </c>
      <c r="G13" s="271">
        <f>SUM(G11:G12)</f>
        <v>4569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4521</v>
      </c>
      <c r="G14" s="270">
        <v>4126</v>
      </c>
    </row>
    <row r="15" spans="1:7">
      <c r="A15" s="179"/>
      <c r="B15" s="223" t="s">
        <v>204</v>
      </c>
      <c r="C15" s="223"/>
      <c r="D15" s="223"/>
      <c r="E15" s="224"/>
      <c r="F15" s="270">
        <v>928</v>
      </c>
      <c r="G15" s="270">
        <v>1048</v>
      </c>
    </row>
    <row r="16" spans="1:7">
      <c r="A16" s="179"/>
      <c r="B16" s="223" t="s">
        <v>206</v>
      </c>
      <c r="C16" s="223"/>
      <c r="D16" s="223"/>
      <c r="E16" s="224"/>
      <c r="F16" s="270">
        <v>166</v>
      </c>
      <c r="G16" s="270">
        <v>175</v>
      </c>
    </row>
    <row r="17" spans="1:7">
      <c r="A17" s="179"/>
      <c r="B17" s="223" t="s">
        <v>207</v>
      </c>
      <c r="C17" s="223"/>
      <c r="D17" s="223"/>
      <c r="E17" s="224"/>
      <c r="F17" s="270">
        <v>208</v>
      </c>
      <c r="G17" s="270">
        <v>143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888</v>
      </c>
      <c r="G18" s="271">
        <f>SUM(G19:G20)</f>
        <v>923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296</v>
      </c>
      <c r="G19" s="270">
        <v>350</v>
      </c>
    </row>
    <row r="20" spans="1:7">
      <c r="A20" s="179"/>
      <c r="B20" s="223" t="s">
        <v>210</v>
      </c>
      <c r="C20" s="181"/>
      <c r="D20" s="181"/>
      <c r="E20" s="190"/>
      <c r="F20" s="270">
        <v>592</v>
      </c>
      <c r="G20" s="270">
        <v>573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5823</v>
      </c>
      <c r="G21" s="271">
        <f>G13+G18</f>
        <v>5492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9">
        <v>201361.364</v>
      </c>
      <c r="G22" s="279">
        <v>190871.48199999999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690575</v>
      </c>
      <c r="G24" s="274">
        <f>SUM(G25:G28)</f>
        <v>617731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334486</v>
      </c>
      <c r="G25" s="275">
        <v>298343</v>
      </c>
    </row>
    <row r="26" spans="1:7">
      <c r="A26" s="198"/>
      <c r="B26" s="235" t="s">
        <v>213</v>
      </c>
      <c r="C26" s="192"/>
      <c r="D26" s="192"/>
      <c r="E26" s="200"/>
      <c r="F26" s="275">
        <v>321967</v>
      </c>
      <c r="G26" s="275">
        <v>283686</v>
      </c>
    </row>
    <row r="27" spans="1:7">
      <c r="A27" s="198"/>
      <c r="B27" s="235" t="s">
        <v>214</v>
      </c>
      <c r="C27" s="192"/>
      <c r="D27" s="192"/>
      <c r="E27" s="200"/>
      <c r="F27" s="275">
        <v>15509</v>
      </c>
      <c r="G27" s="275">
        <v>15846</v>
      </c>
    </row>
    <row r="28" spans="1:7">
      <c r="A28" s="198"/>
      <c r="B28" s="235" t="s">
        <v>215</v>
      </c>
      <c r="C28" s="192"/>
      <c r="D28" s="192"/>
      <c r="E28" s="200"/>
      <c r="F28" s="275">
        <v>18613</v>
      </c>
      <c r="G28" s="275">
        <v>19856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18678</v>
      </c>
      <c r="G29" s="276">
        <f>SUM(G30:G33)</f>
        <v>20665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8979</v>
      </c>
      <c r="G30" s="275">
        <v>10037</v>
      </c>
    </row>
    <row r="31" spans="1:7">
      <c r="A31" s="198"/>
      <c r="B31" s="235" t="s">
        <v>226</v>
      </c>
      <c r="C31" s="192"/>
      <c r="D31" s="192"/>
      <c r="E31" s="200"/>
      <c r="F31" s="275">
        <v>9160</v>
      </c>
      <c r="G31" s="275">
        <v>10407</v>
      </c>
    </row>
    <row r="32" spans="1:7">
      <c r="A32" s="198"/>
      <c r="B32" s="235" t="s">
        <v>227</v>
      </c>
      <c r="C32" s="192"/>
      <c r="D32" s="192"/>
      <c r="E32" s="200"/>
      <c r="F32" s="275">
        <v>250</v>
      </c>
      <c r="G32" s="275">
        <v>53</v>
      </c>
    </row>
    <row r="33" spans="1:7">
      <c r="A33" s="198"/>
      <c r="B33" s="250" t="s">
        <v>263</v>
      </c>
      <c r="C33" s="192"/>
      <c r="D33" s="192"/>
      <c r="E33" s="200"/>
      <c r="F33" s="275">
        <v>289</v>
      </c>
      <c r="G33" s="275">
        <v>168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709253</v>
      </c>
      <c r="G34" s="277">
        <f>G24+G29</f>
        <v>638396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6023</v>
      </c>
      <c r="G35" s="275">
        <v>5692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5343</v>
      </c>
      <c r="G36" s="275">
        <v>6139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714596</v>
      </c>
      <c r="G37" s="276">
        <f>G34+G36</f>
        <v>644535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2427</v>
      </c>
      <c r="G38" s="278">
        <v>2688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1859.057</v>
      </c>
      <c r="G40" s="262">
        <f>SUM(G41:G42)</f>
        <v>1626.598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830.38300000000004</v>
      </c>
      <c r="G41" s="263">
        <v>735.255</v>
      </c>
    </row>
    <row r="42" spans="1:7">
      <c r="A42" s="198"/>
      <c r="B42" s="241" t="s">
        <v>238</v>
      </c>
      <c r="C42" s="235"/>
      <c r="D42" s="235"/>
      <c r="E42" s="242"/>
      <c r="F42" s="264">
        <v>1028.674</v>
      </c>
      <c r="G42" s="264">
        <v>891.34299999999996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0.64500000000000002</v>
      </c>
      <c r="G43" s="264">
        <v>0.65600000000000003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1859.702</v>
      </c>
      <c r="G44" s="266">
        <f>G40+G43</f>
        <v>1627.2539999999999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76.837000000000003</v>
      </c>
      <c r="G45" s="264">
        <v>78.542000000000002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1936.539</v>
      </c>
      <c r="G46" s="266">
        <f>G44+G45</f>
        <v>1705.7959999999998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518.52200000000005</v>
      </c>
      <c r="G47" s="267">
        <v>420.88799999999998</v>
      </c>
    </row>
    <row r="48" spans="1:7">
      <c r="A48" s="198"/>
      <c r="B48" s="241" t="s">
        <v>245</v>
      </c>
      <c r="C48" s="192"/>
      <c r="D48" s="192"/>
      <c r="E48" s="200"/>
      <c r="F48" s="267">
        <v>1418.0170000000001</v>
      </c>
      <c r="G48" s="267">
        <v>1284.9079999999999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47">
        <v>0</v>
      </c>
      <c r="G49" s="247">
        <v>921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topLeftCell="A33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277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4060</v>
      </c>
      <c r="G11" s="269">
        <v>3796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144</v>
      </c>
      <c r="G12" s="270">
        <v>148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4204</v>
      </c>
      <c r="G13" s="271">
        <f>SUM(G11:G12)</f>
        <v>3944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3979</v>
      </c>
      <c r="G14" s="270">
        <v>3731</v>
      </c>
    </row>
    <row r="15" spans="1:7">
      <c r="A15" s="179"/>
      <c r="B15" s="223" t="s">
        <v>204</v>
      </c>
      <c r="C15" s="223"/>
      <c r="D15" s="223"/>
      <c r="E15" s="224"/>
      <c r="F15" s="270">
        <v>73</v>
      </c>
      <c r="G15" s="270">
        <v>52</v>
      </c>
    </row>
    <row r="16" spans="1:7">
      <c r="A16" s="179"/>
      <c r="B16" s="223" t="s">
        <v>206</v>
      </c>
      <c r="C16" s="223"/>
      <c r="D16" s="223"/>
      <c r="E16" s="224"/>
      <c r="F16" s="270">
        <v>152</v>
      </c>
      <c r="G16" s="270">
        <v>159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2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789</v>
      </c>
      <c r="G18" s="271">
        <f>SUM(G19:G20)</f>
        <v>635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253</v>
      </c>
      <c r="G19" s="270">
        <v>269</v>
      </c>
    </row>
    <row r="20" spans="1:7">
      <c r="A20" s="179"/>
      <c r="B20" s="223" t="s">
        <v>210</v>
      </c>
      <c r="C20" s="181"/>
      <c r="D20" s="181"/>
      <c r="E20" s="190"/>
      <c r="F20" s="270">
        <v>536</v>
      </c>
      <c r="G20" s="270">
        <v>366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4993</v>
      </c>
      <c r="G21" s="271">
        <f>G13+G18</f>
        <v>4579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9">
        <v>184527.908</v>
      </c>
      <c r="G22" s="279">
        <v>153354.17300000001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572990</v>
      </c>
      <c r="G24" s="274">
        <f>SUM(G25:G28)</f>
        <v>501699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288919</v>
      </c>
      <c r="G25" s="275">
        <v>254536</v>
      </c>
    </row>
    <row r="26" spans="1:7">
      <c r="A26" s="198"/>
      <c r="B26" s="235" t="s">
        <v>213</v>
      </c>
      <c r="C26" s="192"/>
      <c r="D26" s="192"/>
      <c r="E26" s="200"/>
      <c r="F26" s="275">
        <v>274308</v>
      </c>
      <c r="G26" s="275">
        <v>240229</v>
      </c>
    </row>
    <row r="27" spans="1:7">
      <c r="A27" s="198"/>
      <c r="B27" s="235" t="s">
        <v>214</v>
      </c>
      <c r="C27" s="192"/>
      <c r="D27" s="192"/>
      <c r="E27" s="200"/>
      <c r="F27" s="275">
        <v>4418</v>
      </c>
      <c r="G27" s="275">
        <v>2723</v>
      </c>
    </row>
    <row r="28" spans="1:7">
      <c r="A28" s="198"/>
      <c r="B28" s="235" t="s">
        <v>215</v>
      </c>
      <c r="C28" s="192"/>
      <c r="D28" s="192"/>
      <c r="E28" s="200"/>
      <c r="F28" s="275">
        <v>5345</v>
      </c>
      <c r="G28" s="275">
        <v>4211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17945</v>
      </c>
      <c r="G29" s="276">
        <f>SUM(G30:G33)</f>
        <v>17308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8989</v>
      </c>
      <c r="G30" s="275">
        <v>8574</v>
      </c>
    </row>
    <row r="31" spans="1:7">
      <c r="A31" s="198"/>
      <c r="B31" s="235" t="s">
        <v>226</v>
      </c>
      <c r="C31" s="192"/>
      <c r="D31" s="192"/>
      <c r="E31" s="200"/>
      <c r="F31" s="275">
        <v>8931</v>
      </c>
      <c r="G31" s="275">
        <v>8622</v>
      </c>
    </row>
    <row r="32" spans="1:7">
      <c r="A32" s="198"/>
      <c r="B32" s="235" t="s">
        <v>227</v>
      </c>
      <c r="C32" s="192"/>
      <c r="D32" s="192"/>
      <c r="E32" s="200"/>
      <c r="F32" s="275">
        <v>13</v>
      </c>
      <c r="G32" s="275">
        <v>56</v>
      </c>
    </row>
    <row r="33" spans="1:7">
      <c r="A33" s="198"/>
      <c r="B33" s="250" t="s">
        <v>263</v>
      </c>
      <c r="C33" s="192"/>
      <c r="D33" s="192"/>
      <c r="E33" s="200"/>
      <c r="F33" s="275">
        <v>12</v>
      </c>
      <c r="G33" s="275">
        <v>56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590935</v>
      </c>
      <c r="G34" s="277">
        <f>G24+G29</f>
        <v>519007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6939</v>
      </c>
      <c r="G35" s="275">
        <v>5833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4095</v>
      </c>
      <c r="G36" s="275">
        <v>388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595030</v>
      </c>
      <c r="G37" s="276">
        <f>G34+G36</f>
        <v>519395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1656</v>
      </c>
      <c r="G38" s="278">
        <v>1659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39">
        <f>SUM(F41:F42)</f>
        <v>1887.171</v>
      </c>
      <c r="G40" s="240">
        <f>SUM(G41:G42)</f>
        <v>1771.8629999999998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43">
        <v>813.70299999999997</v>
      </c>
      <c r="G41" s="243">
        <v>776.56</v>
      </c>
    </row>
    <row r="42" spans="1:7">
      <c r="A42" s="198"/>
      <c r="B42" s="241" t="s">
        <v>238</v>
      </c>
      <c r="C42" s="235"/>
      <c r="D42" s="235"/>
      <c r="E42" s="242"/>
      <c r="F42" s="199">
        <v>1073.4680000000001</v>
      </c>
      <c r="G42" s="199">
        <v>995.303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199">
        <v>0.252</v>
      </c>
      <c r="G43" s="199">
        <v>0.27400000000000002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01">
        <f>F40+F43</f>
        <v>1887.423</v>
      </c>
      <c r="G44" s="202">
        <f>G40+G43</f>
        <v>1772.1369999999997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199">
        <v>83.578999999999994</v>
      </c>
      <c r="G45" s="199">
        <v>85.091999999999999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01">
        <f>F44+F45</f>
        <v>1971.002</v>
      </c>
      <c r="G46" s="202">
        <f>G44+G45</f>
        <v>1857.2289999999998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44">
        <v>525.19399999999996</v>
      </c>
      <c r="G47" s="244">
        <v>452.25799999999998</v>
      </c>
    </row>
    <row r="48" spans="1:7">
      <c r="A48" s="198"/>
      <c r="B48" s="241" t="s">
        <v>245</v>
      </c>
      <c r="C48" s="192"/>
      <c r="D48" s="192"/>
      <c r="E48" s="200"/>
      <c r="F48" s="244">
        <v>1445.808</v>
      </c>
      <c r="G48" s="244">
        <v>1404.971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47">
        <v>0</v>
      </c>
      <c r="G49" s="247">
        <v>0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topLeftCell="A30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278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4463</v>
      </c>
      <c r="G11" s="269">
        <v>4210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137</v>
      </c>
      <c r="G12" s="270">
        <v>134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4600</v>
      </c>
      <c r="G13" s="271">
        <f>SUM(G11:G12)</f>
        <v>4344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4301</v>
      </c>
      <c r="G14" s="270">
        <v>4115</v>
      </c>
    </row>
    <row r="15" spans="1:7">
      <c r="A15" s="179"/>
      <c r="B15" s="223" t="s">
        <v>204</v>
      </c>
      <c r="C15" s="223"/>
      <c r="D15" s="223"/>
      <c r="E15" s="224"/>
      <c r="F15" s="270">
        <v>117</v>
      </c>
      <c r="G15" s="270">
        <v>69</v>
      </c>
    </row>
    <row r="16" spans="1:7">
      <c r="A16" s="179"/>
      <c r="B16" s="223" t="s">
        <v>206</v>
      </c>
      <c r="C16" s="223"/>
      <c r="D16" s="223"/>
      <c r="E16" s="224"/>
      <c r="F16" s="270">
        <v>182</v>
      </c>
      <c r="G16" s="270">
        <v>157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3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654</v>
      </c>
      <c r="G18" s="271">
        <f>SUM(G19:G20)</f>
        <v>545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233</v>
      </c>
      <c r="G19" s="270">
        <v>241</v>
      </c>
    </row>
    <row r="20" spans="1:7">
      <c r="A20" s="179"/>
      <c r="B20" s="223" t="s">
        <v>210</v>
      </c>
      <c r="C20" s="181"/>
      <c r="D20" s="181"/>
      <c r="E20" s="190"/>
      <c r="F20" s="270">
        <v>421</v>
      </c>
      <c r="G20" s="270">
        <v>304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5254</v>
      </c>
      <c r="G21" s="271">
        <f>G13+G18</f>
        <v>4889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186346.995</v>
      </c>
      <c r="G22" s="272">
        <v>168402.171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613310</v>
      </c>
      <c r="G24" s="274">
        <f>SUM(G25:G28)</f>
        <v>562683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279292</v>
      </c>
      <c r="G25" s="275">
        <v>253865</v>
      </c>
    </row>
    <row r="26" spans="1:7">
      <c r="A26" s="198"/>
      <c r="B26" s="235" t="s">
        <v>213</v>
      </c>
      <c r="C26" s="192"/>
      <c r="D26" s="192"/>
      <c r="E26" s="200"/>
      <c r="F26" s="275">
        <v>315909</v>
      </c>
      <c r="G26" s="275">
        <v>297617</v>
      </c>
    </row>
    <row r="27" spans="1:7">
      <c r="A27" s="198"/>
      <c r="B27" s="235" t="s">
        <v>214</v>
      </c>
      <c r="C27" s="192"/>
      <c r="D27" s="192"/>
      <c r="E27" s="200"/>
      <c r="F27" s="275">
        <v>10339</v>
      </c>
      <c r="G27" s="275">
        <v>6763</v>
      </c>
    </row>
    <row r="28" spans="1:7">
      <c r="A28" s="198"/>
      <c r="B28" s="235" t="s">
        <v>215</v>
      </c>
      <c r="C28" s="192"/>
      <c r="D28" s="192"/>
      <c r="E28" s="200"/>
      <c r="F28" s="275">
        <v>7770</v>
      </c>
      <c r="G28" s="275">
        <v>4438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18527</v>
      </c>
      <c r="G29" s="276">
        <f>SUM(G30:G33)</f>
        <v>17556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9785</v>
      </c>
      <c r="G30" s="275">
        <v>9067</v>
      </c>
    </row>
    <row r="31" spans="1:7">
      <c r="A31" s="198"/>
      <c r="B31" s="235" t="s">
        <v>226</v>
      </c>
      <c r="C31" s="192"/>
      <c r="D31" s="192"/>
      <c r="E31" s="200"/>
      <c r="F31" s="275">
        <v>8732</v>
      </c>
      <c r="G31" s="275">
        <v>8438</v>
      </c>
    </row>
    <row r="32" spans="1:7">
      <c r="A32" s="198"/>
      <c r="B32" s="235" t="s">
        <v>227</v>
      </c>
      <c r="C32" s="192"/>
      <c r="D32" s="192"/>
      <c r="E32" s="200"/>
      <c r="F32" s="275">
        <v>5</v>
      </c>
      <c r="G32" s="275">
        <v>25</v>
      </c>
    </row>
    <row r="33" spans="1:7">
      <c r="A33" s="198"/>
      <c r="B33" s="250" t="s">
        <v>263</v>
      </c>
      <c r="C33" s="192"/>
      <c r="D33" s="192"/>
      <c r="E33" s="200"/>
      <c r="F33" s="275">
        <v>5</v>
      </c>
      <c r="G33" s="275">
        <v>26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631837</v>
      </c>
      <c r="G34" s="277">
        <f>G24+G29</f>
        <v>580239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5957</v>
      </c>
      <c r="G35" s="275">
        <v>5536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1971</v>
      </c>
      <c r="G36" s="275">
        <v>325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633808</v>
      </c>
      <c r="G37" s="276">
        <f>G34+G36</f>
        <v>580564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2383</v>
      </c>
      <c r="G38" s="278">
        <v>1948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1671.8150000000001</v>
      </c>
      <c r="G40" s="262">
        <f>SUM(G41:G42)</f>
        <v>1624.566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733.93899999999996</v>
      </c>
      <c r="G41" s="263">
        <v>692.41800000000001</v>
      </c>
    </row>
    <row r="42" spans="1:7">
      <c r="A42" s="198"/>
      <c r="B42" s="241" t="s">
        <v>238</v>
      </c>
      <c r="C42" s="235"/>
      <c r="D42" s="235"/>
      <c r="E42" s="242"/>
      <c r="F42" s="264">
        <v>937.87599999999998</v>
      </c>
      <c r="G42" s="264">
        <v>932.14800000000002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0.189</v>
      </c>
      <c r="G43" s="264">
        <v>0.11899999999999999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1672.0040000000001</v>
      </c>
      <c r="G44" s="266">
        <f>G40+G43</f>
        <v>1624.6849999999999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108.32899999999999</v>
      </c>
      <c r="G45" s="264">
        <v>101.265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1780.3330000000001</v>
      </c>
      <c r="G46" s="266">
        <f>G44+G45</f>
        <v>1725.95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1284.1859999999999</v>
      </c>
      <c r="G47" s="267">
        <v>1304.3340000000001</v>
      </c>
    </row>
    <row r="48" spans="1:7">
      <c r="A48" s="198"/>
      <c r="B48" s="241" t="s">
        <v>245</v>
      </c>
      <c r="C48" s="192"/>
      <c r="D48" s="192"/>
      <c r="E48" s="200"/>
      <c r="F48" s="267">
        <v>496.14699999999999</v>
      </c>
      <c r="G48" s="267">
        <v>421.61599999999999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0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41560-F701-4F45-8BD8-D241D2975F43}">
  <dimension ref="A1:G66"/>
  <sheetViews>
    <sheetView showGridLines="0" topLeftCell="A33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4" t="s">
        <v>225</v>
      </c>
      <c r="B3" s="284"/>
      <c r="C3" s="284"/>
      <c r="D3" s="284"/>
      <c r="E3" s="284"/>
      <c r="F3" s="284"/>
      <c r="G3" s="284"/>
    </row>
    <row r="4" spans="1:7" ht="15" customHeight="1">
      <c r="A4" s="284" t="s">
        <v>193</v>
      </c>
      <c r="B4" s="284"/>
      <c r="C4" s="284"/>
      <c r="D4" s="284"/>
      <c r="E4" s="284"/>
      <c r="F4" s="284"/>
      <c r="G4" s="284"/>
    </row>
    <row r="5" spans="1:7" ht="15" customHeight="1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280</v>
      </c>
      <c r="B9" s="257"/>
      <c r="C9" s="258"/>
      <c r="D9" s="259"/>
      <c r="E9" s="260" t="s">
        <v>279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80">
        <f>Яну!F11+Фев!F11+Мар!F11+Апр!F11+Май!F11+Юни!F11+Юли!F11+Авг!F11+Сеп!F11+Окт!F11+Ное!F11+Дек!F11</f>
        <v>54627</v>
      </c>
      <c r="G11" s="280">
        <f>Яну!G11+Фев!G11+Мар!G11+Апр!G11+Май!G11+Юни!G11+Юли!G11+Авг!G11+Сеп!G11+Окт!G11+Ное!G11+Дек!G11</f>
        <v>49638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1">
        <f>Яну!F12+Фев!F12+Мар!F12+Апр!F12+Май!F12+Юни!F12+Юли!F12+Авг!F12+Сеп!F12+Окт!F12+Ное!F12+Дек!F12</f>
        <v>1718</v>
      </c>
      <c r="G12" s="271">
        <f>Яну!G12+Фев!G12+Мар!G12+Апр!G12+Май!G12+Юни!G12+Юли!G12+Авг!G12+Сеп!G12+Окт!G12+Ное!G12+Дек!G12</f>
        <v>1800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Яну!F13+Фев!F13+Мар!F13+Апр!F13+Май!F13+Юни!F13+Юли!F13+Авг!F13+Сеп!F13+Окт!F13+Ное!F13+Дек!F13</f>
        <v>56345</v>
      </c>
      <c r="G13" s="271">
        <f>Яну!G13+Фев!G13+Мар!G13+Апр!G13+Май!G13+Юни!G13+Юли!G13+Авг!G13+Сеп!G13+Окт!G13+Ное!G13+Дек!G13</f>
        <v>51438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1">
        <f>Яну!F14+Фев!F14+Мар!F14+Апр!F14+Май!F14+Юни!F14+Юли!F14+Авг!F14+Сеп!F14+Окт!F14+Ное!F14+Дек!F14</f>
        <v>51837</v>
      </c>
      <c r="G14" s="271">
        <f>Яну!G14+Фев!G14+Мар!G14+Апр!G14+Май!G14+Юни!G14+Юли!G14+Авг!G14+Сеп!G14+Окт!G14+Ное!G14+Дек!G14</f>
        <v>47014</v>
      </c>
    </row>
    <row r="15" spans="1:7">
      <c r="A15" s="179"/>
      <c r="B15" s="223" t="s">
        <v>204</v>
      </c>
      <c r="C15" s="223"/>
      <c r="D15" s="223"/>
      <c r="E15" s="224"/>
      <c r="F15" s="271">
        <f>Яну!F15+Фев!F15+Мар!F15+Апр!F15+Май!F15+Юни!F15+Юли!F15+Авг!F15+Сеп!F15+Окт!F15+Ное!F15+Дек!F15</f>
        <v>4345</v>
      </c>
      <c r="G15" s="271">
        <f>Яну!G15+Фев!G15+Мар!G15+Апр!G15+Май!G15+Юни!G15+Юли!G15+Авг!G15+Сеп!G15+Окт!G15+Ное!G15+Дек!G15</f>
        <v>4471</v>
      </c>
    </row>
    <row r="16" spans="1:7">
      <c r="A16" s="179"/>
      <c r="B16" s="223" t="s">
        <v>206</v>
      </c>
      <c r="C16" s="223"/>
      <c r="D16" s="223"/>
      <c r="E16" s="224"/>
      <c r="F16" s="271">
        <f>Яну!F16+Фев!F16+Мар!F16+Апр!F16+Май!F16+Юни!F16+Юли!F16+Авг!F16+Сеп!F16+Окт!F16+Ное!F16+Дек!F16</f>
        <v>2147</v>
      </c>
      <c r="G16" s="271">
        <f>Яну!G16+Фев!G16+Мар!G16+Апр!G16+Май!G16+Юни!G16+Юли!G16+Авг!G16+Сеп!G16+Окт!G16+Ное!G16+Дек!G16</f>
        <v>2073</v>
      </c>
    </row>
    <row r="17" spans="1:7">
      <c r="A17" s="179"/>
      <c r="B17" s="223" t="s">
        <v>207</v>
      </c>
      <c r="C17" s="223"/>
      <c r="D17" s="223"/>
      <c r="E17" s="224"/>
      <c r="F17" s="271">
        <f>Яну!F17+Фев!F17+Мар!F17+Апр!F17+Май!F17+Юни!F17+Юли!F17+Авг!F17+Сеп!F17+Окт!F17+Ное!F17+Дек!F17</f>
        <v>582</v>
      </c>
      <c r="G17" s="271">
        <f>Яну!G17+Фев!G17+Мар!G17+Апр!G17+Май!G17+Юни!G17+Юли!G17+Авг!G17+Сеп!G17+Окт!G17+Ное!G17+Дек!G17</f>
        <v>476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Яну!F18+Фев!F18+Мар!F18+Апр!F18+Май!F18+Юни!F18+Юли!F18+Авг!F18+Сеп!F18+Окт!F18+Ное!F18+Дек!F18</f>
        <v>9419</v>
      </c>
      <c r="G18" s="271">
        <f>Яну!G18+Фев!G18+Мар!G18+Апр!G18+Май!G18+Юни!G18+Юли!G18+Авг!G18+Сеп!G18+Окт!G18+Ное!G18+Дек!G18</f>
        <v>9123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1">
        <f>Яну!F19+Фев!F19+Мар!F19+Апр!F19+Май!F19+Юни!F19+Юли!F19+Авг!F19+Сеп!F19+Окт!F19+Ное!F19+Дек!F19</f>
        <v>3746</v>
      </c>
      <c r="G19" s="271">
        <f>Яну!G19+Фев!G19+Мар!G19+Апр!G19+Май!G19+Юни!G19+Юли!G19+Авг!G19+Сеп!G19+Окт!G19+Ное!G19+Дек!G19</f>
        <v>3502</v>
      </c>
    </row>
    <row r="20" spans="1:7">
      <c r="A20" s="179"/>
      <c r="B20" s="223" t="s">
        <v>210</v>
      </c>
      <c r="C20" s="181"/>
      <c r="D20" s="181"/>
      <c r="E20" s="190"/>
      <c r="F20" s="271">
        <f>Яну!F20+Фев!F20+Мар!F20+Апр!F20+Май!F20+Юни!F20+Юли!F20+Авг!F20+Сеп!F20+Окт!F20+Ное!F20+Дек!F20</f>
        <v>5673</v>
      </c>
      <c r="G20" s="271">
        <f>Яну!G20+Фев!G20+Мар!G20+Апр!G20+Май!G20+Юни!G20+Юли!G20+Авг!G20+Сеп!G20+Окт!G20+Ное!G20+Дек!G20</f>
        <v>5621</v>
      </c>
    </row>
    <row r="21" spans="1:7">
      <c r="A21" s="226"/>
      <c r="B21" s="227" t="s">
        <v>211</v>
      </c>
      <c r="C21" s="228"/>
      <c r="D21" s="228"/>
      <c r="E21" s="229"/>
      <c r="F21" s="283">
        <f>Яну!F21+Фев!F21+Мар!F21+Апр!F21+Май!F21+Юни!F21+Юли!F21+Авг!F21+Сеп!F21+Окт!F21+Ное!F21+Дек!F21</f>
        <v>65764</v>
      </c>
      <c r="G21" s="271">
        <f>Яну!G21+Фев!G21+Мар!G21+Апр!G21+Май!G21+Юни!G21+Юли!G21+Авг!G21+Сеп!G21+Окт!G21+Ное!G21+Дек!G21</f>
        <v>60561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81">
        <f>Яну!F22+Фев!F22+Мар!F22+Апр!F22+Май!F22+Юни!F22+Юли!F22+Авг!F22+Сеп!F22+Окт!F22+Ное!F22+Дек!F22</f>
        <v>2625930.0970000001</v>
      </c>
      <c r="G22" s="282">
        <f>Яну!G22+Фев!G22+Мар!G22+Апр!G22+Май!G22+Юни!G22+Юли!G22+Авг!G22+Сеп!G22+Окт!G22+Ное!G22+Дек!G22</f>
        <v>2440795.321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80">
        <f>Яну!F24+Фев!F24+Мар!F24+Апр!F24+Май!F24+Юни!F24+Юли!F24+Авг!F24+Сеп!F24+Окт!F24+Ное!F24+Дек!F24</f>
        <v>7658115</v>
      </c>
      <c r="G24" s="280">
        <f>Яну!G24+Фев!G24+Мар!G24+Апр!G24+Май!G24+Юни!G24+Юли!G24+Авг!G24+Сеп!G24+Окт!G24+Ное!G24+Дек!G24</f>
        <v>6925369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1">
        <f>Яну!F25+Фев!F25+Мар!F25+Апр!F25+Май!F25+Юни!F25+Юли!F25+Авг!F25+Сеп!F25+Окт!F25+Ное!F25+Дек!F25</f>
        <v>3700541</v>
      </c>
      <c r="G25" s="271">
        <f>Яну!G25+Фев!G25+Мар!G25+Апр!G25+Май!G25+Юни!G25+Юли!G25+Авг!G25+Сеп!G25+Окт!G25+Ное!G25+Дек!G25</f>
        <v>3332623</v>
      </c>
    </row>
    <row r="26" spans="1:7">
      <c r="A26" s="198"/>
      <c r="B26" s="235" t="s">
        <v>213</v>
      </c>
      <c r="C26" s="192"/>
      <c r="D26" s="192"/>
      <c r="E26" s="200"/>
      <c r="F26" s="271">
        <f>Яну!F26+Фев!F26+Мар!F26+Апр!F26+Май!F26+Юни!F26+Юли!F26+Авг!F26+Сеп!F26+Окт!F26+Ное!F26+Дек!F26</f>
        <v>3658431</v>
      </c>
      <c r="G26" s="271">
        <f>Яну!G26+Фев!G26+Мар!G26+Апр!G26+Май!G26+Юни!G26+Юли!G26+Авг!G26+Сеп!G26+Окт!G26+Ное!G26+Дек!G26</f>
        <v>3299206</v>
      </c>
    </row>
    <row r="27" spans="1:7">
      <c r="A27" s="198"/>
      <c r="B27" s="235" t="s">
        <v>214</v>
      </c>
      <c r="C27" s="192"/>
      <c r="D27" s="192"/>
      <c r="E27" s="200"/>
      <c r="F27" s="271">
        <f>Яну!F27+Фев!F27+Мар!F27+Апр!F27+Май!F27+Юни!F27+Юли!F27+Авг!F27+Сеп!F27+Окт!F27+Ное!F27+Дек!F27</f>
        <v>149289</v>
      </c>
      <c r="G27" s="271">
        <f>Яну!G27+Фев!G27+Мар!G27+Апр!G27+Май!G27+Юни!G27+Юли!G27+Авг!G27+Сеп!G27+Окт!G27+Ное!G27+Дек!G27</f>
        <v>143824</v>
      </c>
    </row>
    <row r="28" spans="1:7">
      <c r="A28" s="198"/>
      <c r="B28" s="235" t="s">
        <v>215</v>
      </c>
      <c r="C28" s="192"/>
      <c r="D28" s="192"/>
      <c r="E28" s="200"/>
      <c r="F28" s="271">
        <f>Яну!F28+Фев!F28+Мар!F28+Апр!F28+Май!F28+Юни!F28+Юли!F28+Авг!F28+Сеп!F28+Окт!F28+Ное!F28+Дек!F28</f>
        <v>149854</v>
      </c>
      <c r="G28" s="271">
        <f>Яну!G28+Фев!G28+Мар!G28+Апр!G28+Май!G28+Юни!G28+Юли!G28+Авг!G28+Сеп!G28+Окт!G28+Ное!G28+Дек!G28</f>
        <v>149716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1">
        <f>Яну!F29+Фев!F29+Мар!F29+Апр!F29+Май!F29+Юни!F29+Юли!F29+Авг!F29+Сеп!F29+Окт!F29+Ное!F29+Дек!F29</f>
        <v>236904</v>
      </c>
      <c r="G29" s="271">
        <f>Яну!G29+Фев!G29+Мар!G29+Апр!G29+Май!G29+Юни!G29+Юли!G29+Авг!G29+Сеп!G29+Окт!G29+Ное!G29+Дек!G29</f>
        <v>239649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1">
        <f>Яну!F30+Фев!F30+Мар!F30+Апр!F30+Май!F30+Юни!F30+Юли!F30+Авг!F30+Сеп!F30+Окт!F30+Ное!F30+Дек!F30</f>
        <v>119377</v>
      </c>
      <c r="G30" s="271">
        <f>Яну!G30+Фев!G30+Мар!G30+Апр!G30+Май!G30+Юни!G30+Юли!G30+Авг!G30+Сеп!G30+Окт!G30+Ное!G30+Дек!G30</f>
        <v>122868</v>
      </c>
    </row>
    <row r="31" spans="1:7">
      <c r="A31" s="198"/>
      <c r="B31" s="235" t="s">
        <v>226</v>
      </c>
      <c r="C31" s="192"/>
      <c r="D31" s="192"/>
      <c r="E31" s="200"/>
      <c r="F31" s="271">
        <f>Яну!F31+Фев!F31+Мар!F31+Апр!F31+Май!F31+Юни!F31+Юли!F31+Авг!F31+Сеп!F31+Окт!F31+Ное!F31+Дек!F31</f>
        <v>116134</v>
      </c>
      <c r="G31" s="271">
        <f>Яну!G31+Фев!G31+Мар!G31+Апр!G31+Май!G31+Юни!G31+Юли!G31+Авг!G31+Сеп!G31+Окт!G31+Ное!G31+Дек!G31</f>
        <v>115678</v>
      </c>
    </row>
    <row r="32" spans="1:7">
      <c r="A32" s="198"/>
      <c r="B32" s="235" t="s">
        <v>227</v>
      </c>
      <c r="C32" s="192"/>
      <c r="D32" s="192"/>
      <c r="E32" s="200"/>
      <c r="F32" s="271">
        <f>Яну!F32+Фев!F32+Мар!F32+Апр!F32+Май!F32+Юни!F32+Юли!F32+Авг!F32+Сеп!F32+Окт!F32+Ное!F32+Дек!F32</f>
        <v>702</v>
      </c>
      <c r="G32" s="271">
        <f>Яну!G32+Фев!G32+Мар!G32+Апр!G32+Май!G32+Юни!G32+Юли!G32+Авг!G32+Сеп!G32+Окт!G32+Ное!G32+Дек!G32</f>
        <v>469</v>
      </c>
    </row>
    <row r="33" spans="1:7">
      <c r="A33" s="198"/>
      <c r="B33" s="250" t="s">
        <v>263</v>
      </c>
      <c r="C33" s="192"/>
      <c r="D33" s="192"/>
      <c r="E33" s="200"/>
      <c r="F33" s="271">
        <f>Яну!F33+Фев!F33+Мар!F33+Апр!F33+Май!F33+Юни!F33+Юли!F33+Авг!F33+Сеп!F33+Окт!F33+Ное!F33+Дек!F33</f>
        <v>691</v>
      </c>
      <c r="G33" s="271">
        <f>Яну!G33+Фев!G33+Мар!G33+Апр!G33+Май!G33+Юни!G33+Юли!G33+Авг!G33+Сеп!G33+Окт!G33+Ное!G33+Дек!G33</f>
        <v>634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1">
        <f>Яну!F34+Фев!F34+Мар!F34+Апр!F34+Май!F34+Юни!F34+Юли!F34+Авг!F34+Сеп!F34+Окт!F34+Ное!F34+Дек!F34</f>
        <v>7895019</v>
      </c>
      <c r="G34" s="271">
        <f>Яну!G34+Фев!G34+Мар!G34+Апр!G34+Май!G34+Юни!G34+Юли!G34+Авг!G34+Сеп!G34+Окт!G34+Ное!G34+Дек!G34</f>
        <v>7165018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1">
        <f>Яну!F35+Фев!F35+Мар!F35+Апр!F35+Май!F35+Юни!F35+Юли!F35+Авг!F35+Сеп!F35+Окт!F35+Ное!F35+Дек!F35</f>
        <v>71811</v>
      </c>
      <c r="G35" s="271">
        <f>Яну!G35+Фев!G35+Мар!G35+Апр!G35+Май!G35+Юни!G35+Юли!G35+Авг!G35+Сеп!G35+Окт!G35+Ное!G35+Дек!G35</f>
        <v>69998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1">
        <f>Яну!F36+Фев!F36+Мар!F36+Апр!F36+Май!F36+Юни!F36+Юли!F36+Авг!F36+Сеп!F36+Окт!F36+Ное!F36+Дек!F36</f>
        <v>27683</v>
      </c>
      <c r="G36" s="271">
        <f>Яну!G36+Фев!G36+Мар!G36+Апр!G36+Май!G36+Юни!G36+Юли!G36+Авг!G36+Сеп!G36+Окт!G36+Ное!G36+Дек!G36</f>
        <v>37661</v>
      </c>
    </row>
    <row r="37" spans="1:7">
      <c r="A37" s="236"/>
      <c r="B37" s="203" t="s">
        <v>233</v>
      </c>
      <c r="C37" s="204"/>
      <c r="D37" s="204"/>
      <c r="E37" s="205"/>
      <c r="F37" s="283">
        <f>Яну!F37+Фев!F37+Мар!F37+Апр!F37+Май!F37+Юни!F37+Юли!F37+Авг!F37+Сеп!F37+Окт!F37+Ное!F37+Дек!F37</f>
        <v>7922702</v>
      </c>
      <c r="G37" s="271">
        <f>Яну!G37+Фев!G37+Мар!G37+Апр!G37+Май!G37+Юни!G37+Юли!G37+Авг!G37+Сеп!G37+Окт!G37+Ное!G37+Дек!G37</f>
        <v>7202679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81">
        <f>Яну!F38+Фев!F38+Мар!F38+Апр!F38+Май!F38+Юни!F38+Юли!F38+Авг!F38+Сеп!F38+Окт!F38+Ное!F38+Дек!F38</f>
        <v>30928</v>
      </c>
      <c r="G38" s="282">
        <f>Яну!G38+Фев!G38+Мар!G38+Апр!G38+Май!G38+Юни!G38+Юли!G38+Авг!G38+Сеп!G38+Окт!G38+Ное!G38+Дек!G38</f>
        <v>32934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/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80">
        <f>Яну!F40+Фев!F40+Мар!F40+Апр!F40+Май!F40+Юни!F40+Юли!F40+Авг!F40+Сеп!F40+Окт!F40+Ное!F40+Дек!F40</f>
        <v>20962.594999999994</v>
      </c>
      <c r="G40" s="280">
        <f>Яну!G40+Фев!G40+Мар!G40+Апр!G40+Май!G40+Юни!G40+Юли!G40+Авг!G40+Сеп!G40+Окт!G40+Ное!G40+Дек!G40</f>
        <v>18664.346999999998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71">
        <f>Яну!F41+Фев!F41+Мар!F41+Апр!F41+Май!F41+Юни!F41+Юли!F41+Авг!F41+Сеп!F41+Окт!F41+Ное!F41+Дек!F41</f>
        <v>9355.9519999999993</v>
      </c>
      <c r="G41" s="271">
        <f>Яну!G41+Фев!G41+Мар!G41+Апр!G41+Май!G41+Юни!G41+Юли!G41+Авг!G41+Сеп!G41+Окт!G41+Ное!G41+Дек!G41</f>
        <v>8559.6970000000001</v>
      </c>
    </row>
    <row r="42" spans="1:7">
      <c r="A42" s="198"/>
      <c r="B42" s="241" t="s">
        <v>238</v>
      </c>
      <c r="C42" s="235"/>
      <c r="D42" s="235"/>
      <c r="E42" s="242"/>
      <c r="F42" s="271">
        <f>Яну!F42+Фев!F42+Мар!F42+Апр!F42+Май!F42+Юни!F42+Юли!F42+Авг!F42+Сеп!F42+Окт!F42+Ное!F42+Дек!F42</f>
        <v>11606.643</v>
      </c>
      <c r="G42" s="271">
        <f>Яну!G42+Фев!G42+Мар!G42+Апр!G42+Май!G42+Юни!G42+Юли!G42+Авг!G42+Сеп!G42+Окт!G42+Ное!G42+Дек!G42</f>
        <v>10104.65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71">
        <f>Яну!F43+Фев!F43+Мар!F43+Апр!F43+Май!F43+Юни!F43+Юли!F43+Авг!F43+Сеп!F43+Окт!F43+Ное!F43+Дек!F43</f>
        <v>9.7189999999999994</v>
      </c>
      <c r="G43" s="271">
        <f>Яну!G43+Фев!G43+Мар!G43+Апр!G43+Май!G43+Юни!G43+Юли!G43+Авг!G43+Сеп!G43+Окт!G43+Ное!G43+Дек!G43</f>
        <v>28.46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71">
        <f>Яну!F44+Фев!F44+Мар!F44+Апр!F44+Май!F44+Юни!F44+Юли!F44+Авг!F44+Сеп!F44+Окт!F44+Ное!F44+Дек!F44</f>
        <v>20972.313999999998</v>
      </c>
      <c r="G44" s="271">
        <f>Яну!G44+Фев!G44+Мар!G44+Апр!G44+Май!G44+Юни!G44+Юли!G44+Авг!G44+Сеп!G44+Окт!G44+Ное!G44+Дек!G44</f>
        <v>18692.807000000001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71">
        <f>Яну!F45+Фев!F45+Мар!F45+Апр!F45+Май!F45+Юни!F45+Юли!F45+Авг!F45+Сеп!F45+Окт!F45+Ное!F45+Дек!F45</f>
        <v>913.19299999999987</v>
      </c>
      <c r="G45" s="271">
        <f>Яну!G45+Фев!G45+Мар!G45+Апр!G45+Май!G45+Юни!G45+Юли!G45+Авг!G45+Сеп!G45+Окт!G45+Ное!G45+Дек!G45</f>
        <v>898.30600000000004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83">
        <f>Яну!F46+Фев!F46+Мар!F46+Апр!F46+Май!F46+Юни!F46+Юли!F46+Авг!F46+Сеп!F46+Окт!F46+Ное!F46+Дек!F46</f>
        <v>21885.506999999998</v>
      </c>
      <c r="G46" s="271">
        <f>Яну!G46+Фев!G46+Мар!G46+Апр!G46+Май!G46+Юни!G46+Юли!G46+Авг!G46+Сеп!G46+Окт!G46+Ное!G46+Дек!G46</f>
        <v>19591.113000000001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71">
        <f>Яну!F47+Фев!F47+Мар!F47+Апр!F47+Май!F47+Юни!F47+Юли!F47+Авг!F47+Сеп!F47+Окт!F47+Ное!F47+Дек!F47</f>
        <v>7150.49</v>
      </c>
      <c r="G47" s="271">
        <f>Яну!G47+Фев!G47+Мар!G47+Апр!G47+Май!G47+Юни!G47+Юли!G47+Авг!G47+Сеп!G47+Окт!G47+Ное!G47+Дек!G47</f>
        <v>6474.954999999999</v>
      </c>
    </row>
    <row r="48" spans="1:7">
      <c r="A48" s="198"/>
      <c r="B48" s="241" t="s">
        <v>245</v>
      </c>
      <c r="C48" s="192"/>
      <c r="D48" s="192"/>
      <c r="E48" s="200"/>
      <c r="F48" s="271">
        <f>Яну!F48+Фев!F48+Мар!F48+Апр!F48+Май!F48+Юни!F48+Юли!F48+Авг!F48+Сеп!F48+Окт!F48+Ное!F48+Дек!F48</f>
        <v>14669.124</v>
      </c>
      <c r="G48" s="271">
        <f>Яну!G48+Фев!G48+Мар!G48+Апр!G48+Май!G48+Юни!G48+Юли!G48+Авг!G48+Сеп!G48+Окт!G48+Ное!G48+Дек!G48</f>
        <v>13045.902999999998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81">
        <f>Яну!F49+Фев!F49+Мар!F49+Апр!F49+Май!F49+Юни!F49+Юли!F49+Авг!F49+Сеп!F49+Окт!F49+Ное!F49+Дек!F49</f>
        <v>1.74</v>
      </c>
      <c r="G49" s="282">
        <f>Яну!G49+Фев!G49+Мар!G49+Апр!G49+Май!G49+Юни!G49+Юли!G49+Авг!G49+Сеп!G49+Окт!G49+Ное!G49+Дек!G49</f>
        <v>1017.338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92"/>
      <c r="D4" s="292"/>
      <c r="E4" s="292"/>
      <c r="F4" s="292"/>
      <c r="G4" s="292"/>
      <c r="H4" s="12"/>
    </row>
    <row r="5" spans="1:10" ht="20.100000000000001" customHeight="1">
      <c r="A5" s="10" t="s">
        <v>28</v>
      </c>
      <c r="B5" s="11"/>
      <c r="C5" s="293"/>
      <c r="D5" s="293"/>
      <c r="E5" s="293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94"/>
      <c r="B27" s="295"/>
      <c r="C27" s="295"/>
      <c r="D27" s="295"/>
      <c r="E27" s="295"/>
      <c r="F27" s="295"/>
      <c r="G27" s="296"/>
    </row>
    <row r="28" spans="1:8" ht="12" customHeight="1">
      <c r="A28" s="297"/>
      <c r="B28" s="298"/>
      <c r="C28" s="298"/>
      <c r="D28" s="298"/>
      <c r="E28" s="298"/>
      <c r="F28" s="298"/>
      <c r="G28" s="299"/>
    </row>
    <row r="29" spans="1:8" ht="12" customHeight="1">
      <c r="A29" s="300"/>
      <c r="B29" s="301"/>
      <c r="C29" s="301"/>
      <c r="D29" s="301"/>
      <c r="E29" s="301"/>
      <c r="F29" s="301"/>
      <c r="G29" s="302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90"/>
      <c r="E31" s="291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05" t="s">
        <v>191</v>
      </c>
      <c r="B2" s="305"/>
      <c r="C2" s="305"/>
      <c r="D2" s="305"/>
      <c r="E2" s="305"/>
      <c r="F2" s="305"/>
      <c r="G2" s="305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06"/>
      <c r="E4" s="306"/>
      <c r="F4" s="306"/>
      <c r="G4" s="306"/>
      <c r="H4" s="94"/>
    </row>
    <row r="5" spans="1:9" s="94" customFormat="1" ht="20.100000000000001" customHeight="1">
      <c r="A5" s="92" t="s">
        <v>97</v>
      </c>
      <c r="B5" s="93"/>
      <c r="C5" s="93"/>
      <c r="D5" s="307"/>
      <c r="E5" s="307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08"/>
      <c r="B27" s="309"/>
      <c r="C27" s="309"/>
      <c r="D27" s="309"/>
      <c r="E27" s="309"/>
      <c r="F27" s="309"/>
      <c r="G27" s="310"/>
    </row>
    <row r="28" spans="1:8" ht="15" customHeight="1">
      <c r="A28" s="311"/>
      <c r="B28" s="312"/>
      <c r="C28" s="312"/>
      <c r="D28" s="312"/>
      <c r="E28" s="312"/>
      <c r="F28" s="312"/>
      <c r="G28" s="313"/>
    </row>
    <row r="29" spans="1:8" ht="15" customHeight="1">
      <c r="A29" s="314"/>
      <c r="B29" s="315"/>
      <c r="C29" s="315"/>
      <c r="D29" s="315"/>
      <c r="E29" s="315"/>
      <c r="F29" s="315"/>
      <c r="G29" s="316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03"/>
      <c r="E31" s="304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36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268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3704</v>
      </c>
      <c r="G11" s="269">
        <v>3299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134</v>
      </c>
      <c r="G12" s="270">
        <v>131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3838</v>
      </c>
      <c r="G13" s="271">
        <f>SUM(G11:G12)</f>
        <v>3430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3457</v>
      </c>
      <c r="G14" s="270">
        <v>3099</v>
      </c>
    </row>
    <row r="15" spans="1:7">
      <c r="A15" s="179"/>
      <c r="B15" s="223" t="s">
        <v>204</v>
      </c>
      <c r="C15" s="223"/>
      <c r="D15" s="223"/>
      <c r="E15" s="224"/>
      <c r="F15" s="270">
        <v>97</v>
      </c>
      <c r="G15" s="270">
        <v>88</v>
      </c>
    </row>
    <row r="16" spans="1:7">
      <c r="A16" s="179"/>
      <c r="B16" s="223" t="s">
        <v>206</v>
      </c>
      <c r="C16" s="223"/>
      <c r="D16" s="223"/>
      <c r="E16" s="224"/>
      <c r="F16" s="270">
        <v>150</v>
      </c>
      <c r="G16" s="270">
        <v>112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600</v>
      </c>
      <c r="G18" s="271">
        <f>SUM(G19:G20)</f>
        <v>581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238</v>
      </c>
      <c r="G19" s="270">
        <v>218</v>
      </c>
    </row>
    <row r="20" spans="1:7">
      <c r="A20" s="179"/>
      <c r="B20" s="223" t="s">
        <v>210</v>
      </c>
      <c r="C20" s="181"/>
      <c r="D20" s="181"/>
      <c r="E20" s="190"/>
      <c r="F20" s="270">
        <v>362</v>
      </c>
      <c r="G20" s="270">
        <v>363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4438</v>
      </c>
      <c r="G21" s="271">
        <f>G13+G18</f>
        <v>4011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148907.421</v>
      </c>
      <c r="G22" s="272">
        <v>139223.72899999999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520652</v>
      </c>
      <c r="G24" s="274">
        <f>SUM(G25:G28)</f>
        <v>479578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252830</v>
      </c>
      <c r="G25" s="275">
        <v>231553</v>
      </c>
    </row>
    <row r="26" spans="1:7">
      <c r="A26" s="198"/>
      <c r="B26" s="235" t="s">
        <v>213</v>
      </c>
      <c r="C26" s="192"/>
      <c r="D26" s="192"/>
      <c r="E26" s="200"/>
      <c r="F26" s="275">
        <v>252238</v>
      </c>
      <c r="G26" s="275">
        <v>231852</v>
      </c>
    </row>
    <row r="27" spans="1:7">
      <c r="A27" s="198"/>
      <c r="B27" s="235" t="s">
        <v>214</v>
      </c>
      <c r="C27" s="192"/>
      <c r="D27" s="192"/>
      <c r="E27" s="200"/>
      <c r="F27" s="275">
        <v>7618</v>
      </c>
      <c r="G27" s="275">
        <v>7935</v>
      </c>
    </row>
    <row r="28" spans="1:7">
      <c r="A28" s="198"/>
      <c r="B28" s="235" t="s">
        <v>215</v>
      </c>
      <c r="C28" s="192"/>
      <c r="D28" s="192"/>
      <c r="E28" s="200"/>
      <c r="F28" s="275">
        <v>7966</v>
      </c>
      <c r="G28" s="275">
        <v>8238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15892</v>
      </c>
      <c r="G29" s="276">
        <f>SUM(G30:G33)</f>
        <v>13118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8079</v>
      </c>
      <c r="G30" s="275">
        <v>6474</v>
      </c>
    </row>
    <row r="31" spans="1:7">
      <c r="A31" s="198"/>
      <c r="B31" s="235" t="s">
        <v>226</v>
      </c>
      <c r="C31" s="192"/>
      <c r="D31" s="192"/>
      <c r="E31" s="200"/>
      <c r="F31" s="275">
        <v>7786</v>
      </c>
      <c r="G31" s="275">
        <v>6639</v>
      </c>
    </row>
    <row r="32" spans="1:7">
      <c r="A32" s="198"/>
      <c r="B32" s="235" t="s">
        <v>227</v>
      </c>
      <c r="C32" s="192"/>
      <c r="D32" s="192"/>
      <c r="E32" s="200"/>
      <c r="F32" s="275">
        <v>15</v>
      </c>
      <c r="G32" s="275">
        <v>3</v>
      </c>
    </row>
    <row r="33" spans="1:7">
      <c r="A33" s="198"/>
      <c r="B33" s="250" t="s">
        <v>263</v>
      </c>
      <c r="C33" s="192"/>
      <c r="D33" s="192"/>
      <c r="E33" s="200"/>
      <c r="F33" s="275">
        <v>12</v>
      </c>
      <c r="G33" s="275">
        <v>2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536544</v>
      </c>
      <c r="G34" s="277">
        <f>G24+G29</f>
        <v>492696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5295</v>
      </c>
      <c r="G35" s="275">
        <v>4561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852</v>
      </c>
      <c r="G36" s="275">
        <v>2518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537396</v>
      </c>
      <c r="G37" s="276">
        <f>G34+G36</f>
        <v>495214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2343</v>
      </c>
      <c r="G38" s="278">
        <v>3942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1558.12</v>
      </c>
      <c r="G40" s="262">
        <f>SUM(G41:G42)</f>
        <v>1375.6890000000001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719.85199999999998</v>
      </c>
      <c r="G41" s="263">
        <v>624.75800000000004</v>
      </c>
    </row>
    <row r="42" spans="1:7">
      <c r="A42" s="198"/>
      <c r="B42" s="241" t="s">
        <v>238</v>
      </c>
      <c r="C42" s="235"/>
      <c r="D42" s="235"/>
      <c r="E42" s="242"/>
      <c r="F42" s="264">
        <v>838.26800000000003</v>
      </c>
      <c r="G42" s="264">
        <v>750.93100000000004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3.5000000000000003E-2</v>
      </c>
      <c r="G43" s="264">
        <v>0.13800000000000001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1558.155</v>
      </c>
      <c r="G44" s="266">
        <f>G40+G43</f>
        <v>1375.827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76.296999999999997</v>
      </c>
      <c r="G45" s="264">
        <v>66.445999999999998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1634.452</v>
      </c>
      <c r="G46" s="266">
        <f>G44+G45</f>
        <v>1442.2729999999999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390.04</v>
      </c>
      <c r="G47" s="267">
        <v>338.67899999999997</v>
      </c>
    </row>
    <row r="48" spans="1:7">
      <c r="A48" s="198"/>
      <c r="B48" s="241" t="s">
        <v>245</v>
      </c>
      <c r="C48" s="192"/>
      <c r="D48" s="192"/>
      <c r="E48" s="200"/>
      <c r="F48" s="267">
        <v>1244.412</v>
      </c>
      <c r="G48" s="267">
        <v>1103.5940000000001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8.843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topLeftCell="A39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269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4395</v>
      </c>
      <c r="G11" s="269">
        <v>3834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144</v>
      </c>
      <c r="G12" s="270">
        <v>152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4539</v>
      </c>
      <c r="G13" s="271">
        <f>SUM(G11:G12)</f>
        <v>3986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4245</v>
      </c>
      <c r="G14" s="270">
        <v>3733</v>
      </c>
    </row>
    <row r="15" spans="1:7">
      <c r="A15" s="179"/>
      <c r="B15" s="223" t="s">
        <v>204</v>
      </c>
      <c r="C15" s="223"/>
      <c r="D15" s="223"/>
      <c r="E15" s="224"/>
      <c r="F15" s="270">
        <v>138</v>
      </c>
      <c r="G15" s="270">
        <v>124</v>
      </c>
    </row>
    <row r="16" spans="1:7">
      <c r="A16" s="179"/>
      <c r="B16" s="223" t="s">
        <v>206</v>
      </c>
      <c r="C16" s="223"/>
      <c r="D16" s="223"/>
      <c r="E16" s="224"/>
      <c r="F16" s="270">
        <v>156</v>
      </c>
      <c r="G16" s="270">
        <v>129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718</v>
      </c>
      <c r="G18" s="271">
        <f>SUM(G19:G20)</f>
        <v>670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255</v>
      </c>
      <c r="G19" s="270">
        <v>225</v>
      </c>
    </row>
    <row r="20" spans="1:7">
      <c r="A20" s="179"/>
      <c r="B20" s="223" t="s">
        <v>210</v>
      </c>
      <c r="C20" s="181"/>
      <c r="D20" s="181"/>
      <c r="E20" s="190"/>
      <c r="F20" s="270">
        <v>463</v>
      </c>
      <c r="G20" s="270">
        <v>445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5257</v>
      </c>
      <c r="G21" s="271">
        <f>G13+G18</f>
        <v>4656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184208.15400000001</v>
      </c>
      <c r="G22" s="272">
        <v>160600.58199999999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623283</v>
      </c>
      <c r="G24" s="274">
        <f>SUM(G25:G28)</f>
        <v>548362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301764</v>
      </c>
      <c r="G25" s="275">
        <v>265975</v>
      </c>
    </row>
    <row r="26" spans="1:7">
      <c r="A26" s="198"/>
      <c r="B26" s="235" t="s">
        <v>213</v>
      </c>
      <c r="C26" s="192"/>
      <c r="D26" s="192"/>
      <c r="E26" s="200"/>
      <c r="F26" s="275">
        <v>303041</v>
      </c>
      <c r="G26" s="275">
        <v>264771</v>
      </c>
    </row>
    <row r="27" spans="1:7">
      <c r="A27" s="198"/>
      <c r="B27" s="235" t="s">
        <v>214</v>
      </c>
      <c r="C27" s="192"/>
      <c r="D27" s="192"/>
      <c r="E27" s="200"/>
      <c r="F27" s="275">
        <v>11318</v>
      </c>
      <c r="G27" s="275">
        <v>9725</v>
      </c>
    </row>
    <row r="28" spans="1:7">
      <c r="A28" s="198"/>
      <c r="B28" s="235" t="s">
        <v>215</v>
      </c>
      <c r="C28" s="192"/>
      <c r="D28" s="192"/>
      <c r="E28" s="200"/>
      <c r="F28" s="275">
        <v>7160</v>
      </c>
      <c r="G28" s="275">
        <v>7891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17693</v>
      </c>
      <c r="G29" s="276">
        <f>SUM(G30:G33)</f>
        <v>15612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8923</v>
      </c>
      <c r="G30" s="275">
        <v>7733</v>
      </c>
    </row>
    <row r="31" spans="1:7">
      <c r="A31" s="198"/>
      <c r="B31" s="235" t="s">
        <v>226</v>
      </c>
      <c r="C31" s="192"/>
      <c r="D31" s="192"/>
      <c r="E31" s="200"/>
      <c r="F31" s="275">
        <v>8755</v>
      </c>
      <c r="G31" s="275">
        <v>7797</v>
      </c>
    </row>
    <row r="32" spans="1:7">
      <c r="A32" s="198"/>
      <c r="B32" s="235" t="s">
        <v>227</v>
      </c>
      <c r="C32" s="192"/>
      <c r="D32" s="192"/>
      <c r="E32" s="200"/>
      <c r="F32" s="275">
        <v>12</v>
      </c>
      <c r="G32" s="275">
        <v>3</v>
      </c>
    </row>
    <row r="33" spans="1:7">
      <c r="A33" s="198"/>
      <c r="B33" s="250" t="s">
        <v>263</v>
      </c>
      <c r="C33" s="192"/>
      <c r="D33" s="192"/>
      <c r="E33" s="200"/>
      <c r="F33" s="275">
        <v>3</v>
      </c>
      <c r="G33" s="275">
        <v>79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640976</v>
      </c>
      <c r="G34" s="277">
        <f>G24+G29</f>
        <v>563974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6257</v>
      </c>
      <c r="G35" s="275">
        <v>4798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1933</v>
      </c>
      <c r="G36" s="275">
        <v>3293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642909</v>
      </c>
      <c r="G37" s="276">
        <f>G34+G36</f>
        <v>567267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2024</v>
      </c>
      <c r="G38" s="278">
        <v>1655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1805.8420000000001</v>
      </c>
      <c r="G40" s="262">
        <f>SUM(G41:G42)</f>
        <v>1721.9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877.904</v>
      </c>
      <c r="G41" s="263">
        <v>817.476</v>
      </c>
    </row>
    <row r="42" spans="1:7">
      <c r="A42" s="198"/>
      <c r="B42" s="241" t="s">
        <v>238</v>
      </c>
      <c r="C42" s="235"/>
      <c r="D42" s="235"/>
      <c r="E42" s="242"/>
      <c r="F42" s="264">
        <v>927.93799999999999</v>
      </c>
      <c r="G42" s="264">
        <v>904.42399999999998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0.33800000000000002</v>
      </c>
      <c r="G43" s="264">
        <v>2E-3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1806.18</v>
      </c>
      <c r="G44" s="266">
        <f>G40+G43</f>
        <v>1721.902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75.033000000000001</v>
      </c>
      <c r="G45" s="264">
        <v>72.614000000000004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1881.213</v>
      </c>
      <c r="G46" s="266">
        <f>G44+G45</f>
        <v>1794.5160000000001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442.05900000000003</v>
      </c>
      <c r="G47" s="267">
        <v>397.839</v>
      </c>
    </row>
    <row r="48" spans="1:7">
      <c r="A48" s="198"/>
      <c r="B48" s="241" t="s">
        <v>245</v>
      </c>
      <c r="C48" s="192"/>
      <c r="D48" s="192"/>
      <c r="E48" s="200"/>
      <c r="F48" s="267">
        <v>1439.154</v>
      </c>
      <c r="G48" s="267">
        <v>1396.6769999999999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11.351000000000001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33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270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4506</v>
      </c>
      <c r="G11" s="269">
        <v>4086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145</v>
      </c>
      <c r="G12" s="270">
        <v>141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4651</v>
      </c>
      <c r="G13" s="271">
        <v>4227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4329</v>
      </c>
      <c r="G14" s="270">
        <v>3851</v>
      </c>
    </row>
    <row r="15" spans="1:7">
      <c r="A15" s="179"/>
      <c r="B15" s="223" t="s">
        <v>204</v>
      </c>
      <c r="C15" s="223"/>
      <c r="D15" s="223"/>
      <c r="E15" s="224"/>
      <c r="F15" s="270">
        <v>158</v>
      </c>
      <c r="G15" s="270">
        <v>228</v>
      </c>
    </row>
    <row r="16" spans="1:7">
      <c r="A16" s="179"/>
      <c r="B16" s="223" t="s">
        <v>206</v>
      </c>
      <c r="C16" s="223"/>
      <c r="D16" s="223"/>
      <c r="E16" s="224"/>
      <c r="F16" s="270">
        <v>164</v>
      </c>
      <c r="G16" s="270">
        <v>148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783</v>
      </c>
      <c r="G18" s="271">
        <f>SUM(G19:G20)</f>
        <v>725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292</v>
      </c>
      <c r="G19" s="270">
        <v>221</v>
      </c>
    </row>
    <row r="20" spans="1:7">
      <c r="A20" s="179"/>
      <c r="B20" s="223" t="s">
        <v>210</v>
      </c>
      <c r="C20" s="181"/>
      <c r="D20" s="181"/>
      <c r="E20" s="190"/>
      <c r="F20" s="270">
        <v>491</v>
      </c>
      <c r="G20" s="270">
        <v>504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5434</v>
      </c>
      <c r="G21" s="271">
        <f>G13+G18</f>
        <v>4952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185359.94</v>
      </c>
      <c r="G22" s="272">
        <v>170538.7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641430</v>
      </c>
      <c r="G24" s="274">
        <f>SUM(G25:G28)</f>
        <v>592066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313618</v>
      </c>
      <c r="G25" s="275">
        <v>281434</v>
      </c>
    </row>
    <row r="26" spans="1:7">
      <c r="A26" s="198"/>
      <c r="B26" s="235" t="s">
        <v>213</v>
      </c>
      <c r="C26" s="192"/>
      <c r="D26" s="192"/>
      <c r="E26" s="200"/>
      <c r="F26" s="275">
        <v>306938</v>
      </c>
      <c r="G26" s="275">
        <v>278980</v>
      </c>
    </row>
    <row r="27" spans="1:7">
      <c r="A27" s="198"/>
      <c r="B27" s="235" t="s">
        <v>214</v>
      </c>
      <c r="C27" s="192"/>
      <c r="D27" s="192"/>
      <c r="E27" s="200"/>
      <c r="F27" s="275">
        <v>10770</v>
      </c>
      <c r="G27" s="275">
        <v>16460</v>
      </c>
    </row>
    <row r="28" spans="1:7">
      <c r="A28" s="198"/>
      <c r="B28" s="235" t="s">
        <v>215</v>
      </c>
      <c r="C28" s="192"/>
      <c r="D28" s="192"/>
      <c r="E28" s="200"/>
      <c r="F28" s="275">
        <v>10104</v>
      </c>
      <c r="G28" s="275">
        <v>15192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18016</v>
      </c>
      <c r="G29" s="276">
        <f>SUM(G30:G33)</f>
        <v>17918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9218</v>
      </c>
      <c r="G30" s="275">
        <v>8995</v>
      </c>
    </row>
    <row r="31" spans="1:7">
      <c r="A31" s="198"/>
      <c r="B31" s="235" t="s">
        <v>226</v>
      </c>
      <c r="C31" s="192"/>
      <c r="D31" s="192"/>
      <c r="E31" s="200"/>
      <c r="F31" s="275">
        <v>8773</v>
      </c>
      <c r="G31" s="275">
        <v>8848</v>
      </c>
    </row>
    <row r="32" spans="1:7">
      <c r="A32" s="198"/>
      <c r="B32" s="235" t="s">
        <v>227</v>
      </c>
      <c r="C32" s="192"/>
      <c r="D32" s="192"/>
      <c r="E32" s="200"/>
      <c r="F32" s="275">
        <v>13</v>
      </c>
      <c r="G32" s="275">
        <v>0</v>
      </c>
    </row>
    <row r="33" spans="1:7">
      <c r="A33" s="198"/>
      <c r="B33" s="250" t="s">
        <v>263</v>
      </c>
      <c r="C33" s="192"/>
      <c r="D33" s="192"/>
      <c r="E33" s="200"/>
      <c r="F33" s="275">
        <v>12</v>
      </c>
      <c r="G33" s="275">
        <v>75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659446</v>
      </c>
      <c r="G34" s="277">
        <f>G24+G29</f>
        <v>609984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5062</v>
      </c>
      <c r="G35" s="275">
        <v>3911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4223</v>
      </c>
      <c r="G36" s="275">
        <v>4418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663669</v>
      </c>
      <c r="G37" s="276">
        <f>G34+G36</f>
        <v>614402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2241</v>
      </c>
      <c r="G38" s="278">
        <v>2319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1896.0300000000002</v>
      </c>
      <c r="G40" s="262">
        <f>SUM(G41:G42)</f>
        <v>1457.08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790.12</v>
      </c>
      <c r="G41" s="263">
        <v>668.6</v>
      </c>
    </row>
    <row r="42" spans="1:7">
      <c r="A42" s="198"/>
      <c r="B42" s="241" t="s">
        <v>238</v>
      </c>
      <c r="C42" s="235"/>
      <c r="D42" s="235"/>
      <c r="E42" s="242"/>
      <c r="F42" s="264">
        <v>1105.9100000000001</v>
      </c>
      <c r="G42" s="264">
        <v>788.48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0.19</v>
      </c>
      <c r="G43" s="264">
        <v>0.89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1896.2200000000003</v>
      </c>
      <c r="G44" s="266">
        <f>G40+G43</f>
        <v>1457.97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69.38</v>
      </c>
      <c r="G45" s="264">
        <v>68.38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1965.6000000000004</v>
      </c>
      <c r="G46" s="266">
        <f>G44+G45</f>
        <v>1526.35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476.38</v>
      </c>
      <c r="G47" s="267">
        <v>367.66</v>
      </c>
    </row>
    <row r="48" spans="1:7">
      <c r="A48" s="198"/>
      <c r="B48" s="241" t="s">
        <v>245</v>
      </c>
      <c r="C48" s="192"/>
      <c r="D48" s="192"/>
      <c r="E48" s="200"/>
      <c r="F48" s="267">
        <v>1489.22</v>
      </c>
      <c r="G48" s="267">
        <v>1158.69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10.4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39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271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4833</v>
      </c>
      <c r="G11" s="269">
        <v>4202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137</v>
      </c>
      <c r="G12" s="270">
        <v>147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v>4970</v>
      </c>
      <c r="G13" s="271">
        <v>4349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4582</v>
      </c>
      <c r="G14" s="270">
        <v>3947</v>
      </c>
    </row>
    <row r="15" spans="1:7">
      <c r="A15" s="179"/>
      <c r="B15" s="223" t="s">
        <v>204</v>
      </c>
      <c r="C15" s="223"/>
      <c r="D15" s="223"/>
      <c r="E15" s="224"/>
      <c r="F15" s="270">
        <v>218</v>
      </c>
      <c r="G15" s="270">
        <v>221</v>
      </c>
    </row>
    <row r="16" spans="1:7">
      <c r="A16" s="179"/>
      <c r="B16" s="223" t="s">
        <v>206</v>
      </c>
      <c r="C16" s="223"/>
      <c r="D16" s="223"/>
      <c r="E16" s="224"/>
      <c r="F16" s="270">
        <v>168</v>
      </c>
      <c r="G16" s="270">
        <v>180</v>
      </c>
    </row>
    <row r="17" spans="1:7">
      <c r="A17" s="179"/>
      <c r="B17" s="223" t="s">
        <v>207</v>
      </c>
      <c r="C17" s="223"/>
      <c r="D17" s="223"/>
      <c r="E17" s="224"/>
      <c r="F17" s="270">
        <v>2</v>
      </c>
      <c r="G17" s="270">
        <v>1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882</v>
      </c>
      <c r="G18" s="271">
        <f>SUM(G19:G20)</f>
        <v>930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367</v>
      </c>
      <c r="G19" s="270">
        <v>309</v>
      </c>
    </row>
    <row r="20" spans="1:7">
      <c r="A20" s="179"/>
      <c r="B20" s="223" t="s">
        <v>210</v>
      </c>
      <c r="C20" s="181"/>
      <c r="D20" s="181"/>
      <c r="E20" s="190"/>
      <c r="F20" s="270">
        <v>515</v>
      </c>
      <c r="G20" s="270">
        <v>621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5852</v>
      </c>
      <c r="G21" s="271">
        <f>G13+G18</f>
        <v>5279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198638.42</v>
      </c>
      <c r="G22" s="272">
        <v>172957.467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678255</v>
      </c>
      <c r="G24" s="274">
        <f>SUM(G25:G28)</f>
        <v>589786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318061</v>
      </c>
      <c r="G25" s="275">
        <v>274963</v>
      </c>
    </row>
    <row r="26" spans="1:7">
      <c r="A26" s="198"/>
      <c r="B26" s="235" t="s">
        <v>213</v>
      </c>
      <c r="C26" s="192"/>
      <c r="D26" s="192"/>
      <c r="E26" s="200"/>
      <c r="F26" s="275">
        <v>331228</v>
      </c>
      <c r="G26" s="275">
        <v>284234</v>
      </c>
    </row>
    <row r="27" spans="1:7">
      <c r="A27" s="198"/>
      <c r="B27" s="235" t="s">
        <v>214</v>
      </c>
      <c r="C27" s="192"/>
      <c r="D27" s="192"/>
      <c r="E27" s="200"/>
      <c r="F27" s="275">
        <v>14730</v>
      </c>
      <c r="G27" s="275">
        <v>15457</v>
      </c>
    </row>
    <row r="28" spans="1:7">
      <c r="A28" s="198"/>
      <c r="B28" s="235" t="s">
        <v>215</v>
      </c>
      <c r="C28" s="192"/>
      <c r="D28" s="192"/>
      <c r="E28" s="200"/>
      <c r="F28" s="275">
        <v>14236</v>
      </c>
      <c r="G28" s="275">
        <v>15132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19340</v>
      </c>
      <c r="G29" s="276">
        <f>SUM(G30:G33)</f>
        <v>19722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9777</v>
      </c>
      <c r="G30" s="275">
        <v>10007</v>
      </c>
    </row>
    <row r="31" spans="1:7">
      <c r="A31" s="198"/>
      <c r="B31" s="235" t="s">
        <v>226</v>
      </c>
      <c r="C31" s="192"/>
      <c r="D31" s="192"/>
      <c r="E31" s="200"/>
      <c r="F31" s="275">
        <v>9216</v>
      </c>
      <c r="G31" s="275">
        <v>9695</v>
      </c>
    </row>
    <row r="32" spans="1:7">
      <c r="A32" s="198"/>
      <c r="B32" s="235" t="s">
        <v>227</v>
      </c>
      <c r="C32" s="192"/>
      <c r="D32" s="192"/>
      <c r="E32" s="200"/>
      <c r="F32" s="275">
        <v>192</v>
      </c>
      <c r="G32" s="275">
        <v>13</v>
      </c>
    </row>
    <row r="33" spans="1:7">
      <c r="A33" s="198"/>
      <c r="B33" s="250" t="s">
        <v>263</v>
      </c>
      <c r="C33" s="192"/>
      <c r="D33" s="192"/>
      <c r="E33" s="200"/>
      <c r="F33" s="275">
        <v>155</v>
      </c>
      <c r="G33" s="275">
        <v>7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697595</v>
      </c>
      <c r="G34" s="277">
        <f>G24+G29</f>
        <v>609508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5150</v>
      </c>
      <c r="G35" s="275">
        <v>5099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2472</v>
      </c>
      <c r="G36" s="275">
        <v>2977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700067</v>
      </c>
      <c r="G37" s="276">
        <f>G34+G36</f>
        <v>612485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2694</v>
      </c>
      <c r="G38" s="278">
        <v>2412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1739.8380000000002</v>
      </c>
      <c r="G40" s="262">
        <f>SUM(G41:G42)</f>
        <v>1532.1990000000001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762.26700000000005</v>
      </c>
      <c r="G41" s="263">
        <v>714.84</v>
      </c>
    </row>
    <row r="42" spans="1:7">
      <c r="A42" s="198"/>
      <c r="B42" s="241" t="s">
        <v>238</v>
      </c>
      <c r="C42" s="235"/>
      <c r="D42" s="235"/>
      <c r="E42" s="242"/>
      <c r="F42" s="264">
        <v>977.57100000000003</v>
      </c>
      <c r="G42" s="264">
        <v>817.35900000000004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1.819</v>
      </c>
      <c r="G43" s="264">
        <v>4.4889999999999999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1741.6570000000002</v>
      </c>
      <c r="G44" s="266">
        <f>G40+G43</f>
        <v>1536.6880000000001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67.206999999999994</v>
      </c>
      <c r="G45" s="264">
        <v>72.772999999999996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1808.864</v>
      </c>
      <c r="G46" s="266">
        <f>G44+G45</f>
        <v>1609.461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482.87</v>
      </c>
      <c r="G47" s="267">
        <v>409.44099999999997</v>
      </c>
    </row>
    <row r="48" spans="1:7">
      <c r="A48" s="198"/>
      <c r="B48" s="241" t="s">
        <v>245</v>
      </c>
      <c r="C48" s="192"/>
      <c r="D48" s="192"/>
      <c r="E48" s="200"/>
      <c r="F48" s="267">
        <v>1325.9939999999999</v>
      </c>
      <c r="G48" s="267">
        <v>1200.02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11.96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36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272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4879</v>
      </c>
      <c r="G11" s="269">
        <v>4297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134</v>
      </c>
      <c r="G12" s="270">
        <v>141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5013</v>
      </c>
      <c r="G13" s="271">
        <f>SUM(G11:G12)</f>
        <v>4438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4552</v>
      </c>
      <c r="G14" s="270">
        <v>4008</v>
      </c>
    </row>
    <row r="15" spans="1:7">
      <c r="A15" s="179"/>
      <c r="B15" s="223" t="s">
        <v>204</v>
      </c>
      <c r="C15" s="223"/>
      <c r="D15" s="223"/>
      <c r="E15" s="224"/>
      <c r="F15" s="270">
        <v>287</v>
      </c>
      <c r="G15" s="270">
        <v>240</v>
      </c>
    </row>
    <row r="16" spans="1:7">
      <c r="A16" s="179"/>
      <c r="B16" s="223" t="s">
        <v>206</v>
      </c>
      <c r="C16" s="223"/>
      <c r="D16" s="223"/>
      <c r="E16" s="224"/>
      <c r="F16" s="270">
        <v>174</v>
      </c>
      <c r="G16" s="270">
        <v>190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868</v>
      </c>
      <c r="G18" s="271">
        <f>SUM(G19:G20)</f>
        <v>896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348</v>
      </c>
      <c r="G19" s="270">
        <v>408</v>
      </c>
    </row>
    <row r="20" spans="1:7">
      <c r="A20" s="179"/>
      <c r="B20" s="223" t="s">
        <v>210</v>
      </c>
      <c r="C20" s="181"/>
      <c r="D20" s="181"/>
      <c r="E20" s="190"/>
      <c r="F20" s="270">
        <v>520</v>
      </c>
      <c r="G20" s="270">
        <v>488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5881</v>
      </c>
      <c r="G21" s="271">
        <f>G13+G18</f>
        <v>5334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195351.59299999999</v>
      </c>
      <c r="G22" s="272">
        <v>177736.69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680867</v>
      </c>
      <c r="G24" s="274">
        <f>SUM(G25:G28)</f>
        <v>606543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310323</v>
      </c>
      <c r="G25" s="275">
        <v>275863</v>
      </c>
    </row>
    <row r="26" spans="1:7">
      <c r="A26" s="198"/>
      <c r="B26" s="235" t="s">
        <v>213</v>
      </c>
      <c r="C26" s="192"/>
      <c r="D26" s="192"/>
      <c r="E26" s="200"/>
      <c r="F26" s="275">
        <v>327855</v>
      </c>
      <c r="G26" s="275">
        <v>293804</v>
      </c>
    </row>
    <row r="27" spans="1:7">
      <c r="A27" s="198"/>
      <c r="B27" s="235" t="s">
        <v>214</v>
      </c>
      <c r="C27" s="192"/>
      <c r="D27" s="192"/>
      <c r="E27" s="200"/>
      <c r="F27" s="275">
        <v>21370</v>
      </c>
      <c r="G27" s="275">
        <v>17734</v>
      </c>
    </row>
    <row r="28" spans="1:7">
      <c r="A28" s="198"/>
      <c r="B28" s="235" t="s">
        <v>215</v>
      </c>
      <c r="C28" s="192"/>
      <c r="D28" s="192"/>
      <c r="E28" s="200"/>
      <c r="F28" s="275">
        <v>21319</v>
      </c>
      <c r="G28" s="275">
        <v>19142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20396</v>
      </c>
      <c r="G29" s="276">
        <f>SUM(G30:G33)</f>
        <v>22720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10950</v>
      </c>
      <c r="G30" s="275">
        <v>12153</v>
      </c>
    </row>
    <row r="31" spans="1:7">
      <c r="A31" s="198"/>
      <c r="B31" s="235" t="s">
        <v>226</v>
      </c>
      <c r="C31" s="192"/>
      <c r="D31" s="192"/>
      <c r="E31" s="200"/>
      <c r="F31" s="275">
        <v>9372</v>
      </c>
      <c r="G31" s="275">
        <v>10517</v>
      </c>
    </row>
    <row r="32" spans="1:7">
      <c r="A32" s="198"/>
      <c r="B32" s="235" t="s">
        <v>227</v>
      </c>
      <c r="C32" s="192"/>
      <c r="D32" s="192"/>
      <c r="E32" s="200"/>
      <c r="F32" s="275">
        <v>34</v>
      </c>
      <c r="G32" s="275">
        <v>18</v>
      </c>
    </row>
    <row r="33" spans="1:7">
      <c r="A33" s="198"/>
      <c r="B33" s="250" t="s">
        <v>263</v>
      </c>
      <c r="C33" s="192"/>
      <c r="D33" s="192"/>
      <c r="E33" s="200"/>
      <c r="F33" s="275">
        <v>40</v>
      </c>
      <c r="G33" s="275">
        <v>32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701263</v>
      </c>
      <c r="G34" s="277">
        <f>G24+G29</f>
        <v>629263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5252</v>
      </c>
      <c r="G35" s="275">
        <v>5781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2018</v>
      </c>
      <c r="G36" s="275">
        <v>4267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703281</v>
      </c>
      <c r="G37" s="276">
        <f>G34+G36</f>
        <v>633530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2624</v>
      </c>
      <c r="G38" s="278">
        <v>2444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1662.232</v>
      </c>
      <c r="G40" s="262">
        <f>SUM(G41:G42)</f>
        <v>1576.7750000000001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737.20799999999997</v>
      </c>
      <c r="G41" s="263">
        <v>733.77099999999996</v>
      </c>
    </row>
    <row r="42" spans="1:7">
      <c r="A42" s="198"/>
      <c r="B42" s="241" t="s">
        <v>238</v>
      </c>
      <c r="C42" s="235"/>
      <c r="D42" s="235"/>
      <c r="E42" s="242"/>
      <c r="F42" s="264">
        <v>925.024</v>
      </c>
      <c r="G42" s="264">
        <v>843.00400000000002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1.6559999999999999</v>
      </c>
      <c r="G43" s="264">
        <v>8.42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1663.8879999999999</v>
      </c>
      <c r="G44" s="266">
        <f>G40+G43</f>
        <v>1585.1950000000002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65.893000000000001</v>
      </c>
      <c r="G45" s="264">
        <v>70.254999999999995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1729.7809999999999</v>
      </c>
      <c r="G46" s="266">
        <f>G44+G45</f>
        <v>1655.4500000000003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392.84500000000003</v>
      </c>
      <c r="G47" s="267">
        <v>337.59800000000001</v>
      </c>
    </row>
    <row r="48" spans="1:7">
      <c r="A48" s="198"/>
      <c r="B48" s="241" t="s">
        <v>245</v>
      </c>
      <c r="C48" s="192"/>
      <c r="D48" s="192"/>
      <c r="E48" s="200"/>
      <c r="F48" s="267">
        <v>1271.0429999999999</v>
      </c>
      <c r="G48" s="267">
        <v>1247.597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11.836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39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273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4934</v>
      </c>
      <c r="G11" s="269">
        <v>4516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163</v>
      </c>
      <c r="G12" s="270">
        <v>174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5097</v>
      </c>
      <c r="G13" s="271">
        <f>SUM(G11:G12)</f>
        <v>4690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4697</v>
      </c>
      <c r="G14" s="270">
        <v>4258</v>
      </c>
    </row>
    <row r="15" spans="1:7">
      <c r="A15" s="179"/>
      <c r="B15" s="223" t="s">
        <v>204</v>
      </c>
      <c r="C15" s="223"/>
      <c r="D15" s="223"/>
      <c r="E15" s="224"/>
      <c r="F15" s="270">
        <v>935</v>
      </c>
      <c r="G15" s="270">
        <v>964</v>
      </c>
    </row>
    <row r="16" spans="1:7">
      <c r="A16" s="179"/>
      <c r="B16" s="223" t="s">
        <v>206</v>
      </c>
      <c r="C16" s="223"/>
      <c r="D16" s="223"/>
      <c r="E16" s="224"/>
      <c r="F16" s="270">
        <v>246</v>
      </c>
      <c r="G16" s="270">
        <v>257</v>
      </c>
    </row>
    <row r="17" spans="1:7">
      <c r="A17" s="179"/>
      <c r="B17" s="223" t="s">
        <v>207</v>
      </c>
      <c r="C17" s="223"/>
      <c r="D17" s="223"/>
      <c r="E17" s="224"/>
      <c r="F17" s="270">
        <v>220</v>
      </c>
      <c r="G17" s="270">
        <v>181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1001</v>
      </c>
      <c r="G18" s="271">
        <f>SUM(G19:G20)</f>
        <v>970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512</v>
      </c>
      <c r="G19" s="270">
        <v>438</v>
      </c>
    </row>
    <row r="20" spans="1:7">
      <c r="A20" s="179"/>
      <c r="B20" s="223" t="s">
        <v>210</v>
      </c>
      <c r="C20" s="181"/>
      <c r="D20" s="181"/>
      <c r="E20" s="190"/>
      <c r="F20" s="270">
        <v>489</v>
      </c>
      <c r="G20" s="270">
        <v>532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6098</v>
      </c>
      <c r="G21" s="271">
        <f>G13+G18</f>
        <v>5660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2">
        <v>192796.2</v>
      </c>
      <c r="G22" s="272">
        <v>189377.06299999999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675789</v>
      </c>
      <c r="G24" s="274">
        <f>SUM(G25:G28)</f>
        <v>627323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297369</v>
      </c>
      <c r="G25" s="275">
        <v>276256</v>
      </c>
    </row>
    <row r="26" spans="1:7">
      <c r="A26" s="198"/>
      <c r="B26" s="235" t="s">
        <v>213</v>
      </c>
      <c r="C26" s="192"/>
      <c r="D26" s="192"/>
      <c r="E26" s="200"/>
      <c r="F26" s="275">
        <v>358353</v>
      </c>
      <c r="G26" s="275">
        <v>332466</v>
      </c>
    </row>
    <row r="27" spans="1:7">
      <c r="A27" s="198"/>
      <c r="B27" s="235" t="s">
        <v>214</v>
      </c>
      <c r="C27" s="192"/>
      <c r="D27" s="192"/>
      <c r="E27" s="200"/>
      <c r="F27" s="275">
        <v>8403</v>
      </c>
      <c r="G27" s="275">
        <v>8319</v>
      </c>
    </row>
    <row r="28" spans="1:7">
      <c r="A28" s="198"/>
      <c r="B28" s="235" t="s">
        <v>215</v>
      </c>
      <c r="C28" s="192"/>
      <c r="D28" s="192"/>
      <c r="E28" s="200"/>
      <c r="F28" s="275">
        <v>11664</v>
      </c>
      <c r="G28" s="275">
        <v>10282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27150</v>
      </c>
      <c r="G29" s="276">
        <f>SUM(G30:G33)</f>
        <v>31142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14622</v>
      </c>
      <c r="G30" s="275">
        <v>16337</v>
      </c>
    </row>
    <row r="31" spans="1:7">
      <c r="A31" s="198"/>
      <c r="B31" s="235" t="s">
        <v>226</v>
      </c>
      <c r="C31" s="192"/>
      <c r="D31" s="192"/>
      <c r="E31" s="200"/>
      <c r="F31" s="275">
        <v>12494</v>
      </c>
      <c r="G31" s="275">
        <v>14614</v>
      </c>
    </row>
    <row r="32" spans="1:7">
      <c r="A32" s="198"/>
      <c r="B32" s="235" t="s">
        <v>227</v>
      </c>
      <c r="C32" s="192"/>
      <c r="D32" s="192"/>
      <c r="E32" s="200"/>
      <c r="F32" s="275">
        <v>7</v>
      </c>
      <c r="G32" s="275">
        <v>37</v>
      </c>
    </row>
    <row r="33" spans="1:7">
      <c r="A33" s="198"/>
      <c r="B33" s="250" t="s">
        <v>263</v>
      </c>
      <c r="C33" s="192"/>
      <c r="D33" s="192"/>
      <c r="E33" s="200"/>
      <c r="F33" s="275">
        <v>27</v>
      </c>
      <c r="G33" s="275">
        <v>154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702939</v>
      </c>
      <c r="G34" s="277">
        <f>G24+G29</f>
        <v>658465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6699</v>
      </c>
      <c r="G35" s="275">
        <v>7611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1157</v>
      </c>
      <c r="G36" s="275">
        <v>3975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704096</v>
      </c>
      <c r="G37" s="276">
        <f>G34+G36</f>
        <v>662440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2603</v>
      </c>
      <c r="G38" s="278">
        <v>2855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2020.451</v>
      </c>
      <c r="G40" s="262">
        <f>SUM(G41:G42)</f>
        <v>1570.8980000000001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962.84500000000003</v>
      </c>
      <c r="G41" s="263">
        <v>758.01300000000003</v>
      </c>
    </row>
    <row r="42" spans="1:7">
      <c r="A42" s="198"/>
      <c r="B42" s="241" t="s">
        <v>238</v>
      </c>
      <c r="C42" s="235"/>
      <c r="D42" s="235"/>
      <c r="E42" s="242"/>
      <c r="F42" s="264">
        <v>1057.606</v>
      </c>
      <c r="G42" s="264">
        <v>812.88499999999999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3.637</v>
      </c>
      <c r="G43" s="264">
        <v>9.9019999999999992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2024.088</v>
      </c>
      <c r="G44" s="266">
        <f>G40+G43</f>
        <v>1580.8000000000002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68.138999999999996</v>
      </c>
      <c r="G45" s="264">
        <v>65.625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2092.2269999999999</v>
      </c>
      <c r="G46" s="266">
        <f>G44+G45</f>
        <v>1646.4250000000002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463.767</v>
      </c>
      <c r="G47" s="267">
        <v>435.48099999999999</v>
      </c>
    </row>
    <row r="48" spans="1:7">
      <c r="A48" s="198"/>
      <c r="B48" s="241" t="s">
        <v>245</v>
      </c>
      <c r="C48" s="192"/>
      <c r="D48" s="192"/>
      <c r="E48" s="200"/>
      <c r="F48" s="267">
        <v>1628.46</v>
      </c>
      <c r="G48" s="267">
        <v>1210.944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11.425000000000001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36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274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4931</v>
      </c>
      <c r="G11" s="269">
        <v>4644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146</v>
      </c>
      <c r="G12" s="270">
        <v>155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5077</v>
      </c>
      <c r="G13" s="271">
        <f>SUM(G11:G12)</f>
        <v>4799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4692</v>
      </c>
      <c r="G14" s="270">
        <v>4407</v>
      </c>
    </row>
    <row r="15" spans="1:7">
      <c r="A15" s="179"/>
      <c r="B15" s="223" t="s">
        <v>204</v>
      </c>
      <c r="C15" s="223"/>
      <c r="D15" s="223"/>
      <c r="E15" s="224"/>
      <c r="F15" s="270">
        <v>144</v>
      </c>
      <c r="G15" s="270">
        <v>135</v>
      </c>
    </row>
    <row r="16" spans="1:7">
      <c r="A16" s="179"/>
      <c r="B16" s="223" t="s">
        <v>206</v>
      </c>
      <c r="C16" s="223"/>
      <c r="D16" s="223"/>
      <c r="E16" s="224"/>
      <c r="F16" s="270">
        <v>241</v>
      </c>
      <c r="G16" s="270">
        <v>257</v>
      </c>
    </row>
    <row r="17" spans="1:7">
      <c r="A17" s="179"/>
      <c r="B17" s="223" t="s">
        <v>207</v>
      </c>
      <c r="C17" s="223"/>
      <c r="D17" s="223"/>
      <c r="E17" s="224"/>
      <c r="F17" s="270">
        <v>0</v>
      </c>
      <c r="G17" s="270"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885</v>
      </c>
      <c r="G18" s="271">
        <f>SUM(G19:G20)</f>
        <v>824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359</v>
      </c>
      <c r="G19" s="270">
        <v>302</v>
      </c>
    </row>
    <row r="20" spans="1:7">
      <c r="A20" s="179"/>
      <c r="B20" s="223" t="s">
        <v>210</v>
      </c>
      <c r="C20" s="181"/>
      <c r="D20" s="181"/>
      <c r="E20" s="190"/>
      <c r="F20" s="270">
        <v>526</v>
      </c>
      <c r="G20" s="270">
        <v>522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5962</v>
      </c>
      <c r="G21" s="271">
        <f>G13+G18</f>
        <v>5623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9">
        <v>386683.70299999998</v>
      </c>
      <c r="G22" s="279">
        <v>375306.69699999999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714208</v>
      </c>
      <c r="G24" s="274">
        <f>SUM(G25:G28)</f>
        <v>649577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368490</v>
      </c>
      <c r="G25" s="275">
        <v>335520</v>
      </c>
    </row>
    <row r="26" spans="1:7">
      <c r="A26" s="198"/>
      <c r="B26" s="235" t="s">
        <v>213</v>
      </c>
      <c r="C26" s="192"/>
      <c r="D26" s="192"/>
      <c r="E26" s="200"/>
      <c r="F26" s="275">
        <v>324813</v>
      </c>
      <c r="G26" s="275">
        <v>296321</v>
      </c>
    </row>
    <row r="27" spans="1:7">
      <c r="A27" s="198"/>
      <c r="B27" s="235" t="s">
        <v>214</v>
      </c>
      <c r="C27" s="192"/>
      <c r="D27" s="192"/>
      <c r="E27" s="200"/>
      <c r="F27" s="275">
        <v>12049</v>
      </c>
      <c r="G27" s="275">
        <v>10566</v>
      </c>
    </row>
    <row r="28" spans="1:7">
      <c r="A28" s="198"/>
      <c r="B28" s="235" t="s">
        <v>215</v>
      </c>
      <c r="C28" s="192"/>
      <c r="D28" s="192"/>
      <c r="E28" s="200"/>
      <c r="F28" s="275">
        <v>8856</v>
      </c>
      <c r="G28" s="275">
        <v>7170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27673</v>
      </c>
      <c r="G29" s="276">
        <f>SUM(G30:G33)</f>
        <v>33697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13595</v>
      </c>
      <c r="G30" s="275">
        <v>16252</v>
      </c>
    </row>
    <row r="31" spans="1:7">
      <c r="A31" s="198"/>
      <c r="B31" s="235" t="s">
        <v>226</v>
      </c>
      <c r="C31" s="192"/>
      <c r="D31" s="192"/>
      <c r="E31" s="200"/>
      <c r="F31" s="275">
        <v>14052</v>
      </c>
      <c r="G31" s="275">
        <v>17246</v>
      </c>
    </row>
    <row r="32" spans="1:7">
      <c r="A32" s="198"/>
      <c r="B32" s="235" t="s">
        <v>227</v>
      </c>
      <c r="C32" s="192"/>
      <c r="D32" s="192"/>
      <c r="E32" s="200"/>
      <c r="F32" s="275">
        <v>17</v>
      </c>
      <c r="G32" s="275">
        <v>186</v>
      </c>
    </row>
    <row r="33" spans="1:7">
      <c r="A33" s="198"/>
      <c r="B33" s="250" t="s">
        <v>263</v>
      </c>
      <c r="C33" s="192"/>
      <c r="D33" s="192"/>
      <c r="E33" s="200"/>
      <c r="F33" s="275">
        <v>9</v>
      </c>
      <c r="G33" s="275">
        <v>13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741881</v>
      </c>
      <c r="G34" s="277">
        <f>G24+G29</f>
        <v>683274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7931</v>
      </c>
      <c r="G35" s="275">
        <v>8349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610</v>
      </c>
      <c r="G36" s="275">
        <v>2483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742491</v>
      </c>
      <c r="G37" s="276">
        <f>G34+G36</f>
        <v>685757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4261</v>
      </c>
      <c r="G38" s="278">
        <v>4395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6" t="s">
        <v>235</v>
      </c>
      <c r="G39" s="286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1626.9270000000001</v>
      </c>
      <c r="G40" s="262">
        <f>SUM(G41:G42)</f>
        <v>1387.4929999999999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718.62400000000002</v>
      </c>
      <c r="G41" s="263">
        <v>612.81200000000001</v>
      </c>
    </row>
    <row r="42" spans="1:7">
      <c r="A42" s="198"/>
      <c r="B42" s="241" t="s">
        <v>238</v>
      </c>
      <c r="C42" s="235"/>
      <c r="D42" s="235"/>
      <c r="E42" s="242"/>
      <c r="F42" s="264">
        <v>908.303</v>
      </c>
      <c r="G42" s="264">
        <v>774.68100000000004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0.45</v>
      </c>
      <c r="G43" s="264">
        <v>2.5449999999999999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1627.3770000000002</v>
      </c>
      <c r="G44" s="266">
        <f>G40+G43</f>
        <v>1390.038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69.022000000000006</v>
      </c>
      <c r="G45" s="264">
        <v>68.58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1696.3990000000001</v>
      </c>
      <c r="G46" s="266">
        <f>G44+G45</f>
        <v>1458.6179999999999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431.36700000000002</v>
      </c>
      <c r="G47" s="267">
        <v>366.36500000000001</v>
      </c>
    </row>
    <row r="48" spans="1:7">
      <c r="A48" s="198"/>
      <c r="B48" s="241" t="s">
        <v>245</v>
      </c>
      <c r="C48" s="192"/>
      <c r="D48" s="192"/>
      <c r="E48" s="200"/>
      <c r="F48" s="267">
        <v>1265.0319999999999</v>
      </c>
      <c r="G48" s="267">
        <v>1092.2529999999999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9.7279999999999998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topLeftCell="A33" workbookViewId="0">
      <selection activeCell="A55" sqref="A55:G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4" t="s">
        <v>225</v>
      </c>
      <c r="B3" s="284"/>
      <c r="C3" s="284"/>
      <c r="D3" s="284"/>
      <c r="E3" s="284"/>
      <c r="F3" s="284"/>
      <c r="G3" s="284"/>
    </row>
    <row r="4" spans="1:7">
      <c r="A4" s="284" t="s">
        <v>193</v>
      </c>
      <c r="B4" s="284"/>
      <c r="C4" s="284"/>
      <c r="D4" s="284"/>
      <c r="E4" s="284"/>
      <c r="F4" s="284"/>
      <c r="G4" s="284"/>
    </row>
    <row r="5" spans="1:7">
      <c r="A5" s="2"/>
      <c r="B5" s="284" t="s">
        <v>195</v>
      </c>
      <c r="C5" s="284"/>
      <c r="D5" s="284"/>
      <c r="E5" s="284"/>
      <c r="F5" s="284"/>
      <c r="G5" s="284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55"/>
      <c r="C7" s="255" t="s">
        <v>264</v>
      </c>
      <c r="D7" s="255"/>
      <c r="E7" s="255"/>
      <c r="F7" s="255"/>
      <c r="G7" s="255"/>
    </row>
    <row r="8" spans="1:7">
      <c r="A8" s="174" t="s">
        <v>197</v>
      </c>
      <c r="B8" s="252"/>
      <c r="C8" s="285" t="s">
        <v>265</v>
      </c>
      <c r="D8" s="285"/>
      <c r="E8" s="285"/>
      <c r="F8" s="253" t="s">
        <v>198</v>
      </c>
      <c r="G8" s="256" t="s">
        <v>266</v>
      </c>
    </row>
    <row r="9" spans="1:7" ht="15.75" thickBot="1">
      <c r="A9" s="177" t="s">
        <v>257</v>
      </c>
      <c r="B9" s="257"/>
      <c r="C9" s="258"/>
      <c r="D9" s="259"/>
      <c r="E9" s="260" t="s">
        <v>275</v>
      </c>
      <c r="F9" s="254" t="s">
        <v>199</v>
      </c>
      <c r="G9" s="254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69">
        <v>4966</v>
      </c>
      <c r="G11" s="269">
        <v>4617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70">
        <v>143</v>
      </c>
      <c r="G12" s="270">
        <v>171</v>
      </c>
    </row>
    <row r="13" spans="1:7">
      <c r="A13" s="179" t="s">
        <v>221</v>
      </c>
      <c r="B13" s="181" t="s">
        <v>259</v>
      </c>
      <c r="C13" s="248"/>
      <c r="D13" s="248"/>
      <c r="E13" s="249"/>
      <c r="F13" s="271">
        <f>SUM(F11:F12)</f>
        <v>5109</v>
      </c>
      <c r="G13" s="271">
        <f>SUM(G11:G12)</f>
        <v>4788</v>
      </c>
    </row>
    <row r="14" spans="1:7">
      <c r="A14" s="179" t="s">
        <v>228</v>
      </c>
      <c r="B14" s="223" t="s">
        <v>205</v>
      </c>
      <c r="C14" s="223"/>
      <c r="D14" s="223"/>
      <c r="E14" s="224"/>
      <c r="F14" s="270">
        <v>4569</v>
      </c>
      <c r="G14" s="270">
        <v>4232</v>
      </c>
    </row>
    <row r="15" spans="1:7">
      <c r="A15" s="179"/>
      <c r="B15" s="223" t="s">
        <v>204</v>
      </c>
      <c r="C15" s="223"/>
      <c r="D15" s="223"/>
      <c r="E15" s="224"/>
      <c r="F15" s="270">
        <v>1010</v>
      </c>
      <c r="G15" s="270">
        <v>1061</v>
      </c>
    </row>
    <row r="16" spans="1:7">
      <c r="A16" s="179"/>
      <c r="B16" s="223" t="s">
        <v>206</v>
      </c>
      <c r="C16" s="223"/>
      <c r="D16" s="223"/>
      <c r="E16" s="224"/>
      <c r="F16" s="270">
        <v>189</v>
      </c>
      <c r="G16" s="270">
        <v>184</v>
      </c>
    </row>
    <row r="17" spans="1:7">
      <c r="A17" s="179"/>
      <c r="B17" s="223" t="s">
        <v>207</v>
      </c>
      <c r="C17" s="223"/>
      <c r="D17" s="223"/>
      <c r="E17" s="224"/>
      <c r="F17" s="270">
        <v>152</v>
      </c>
      <c r="G17" s="270">
        <v>145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71">
        <f>SUM(F19:F20)</f>
        <v>811</v>
      </c>
      <c r="G18" s="271">
        <f>SUM(G19:G20)</f>
        <v>834</v>
      </c>
    </row>
    <row r="19" spans="1:7">
      <c r="A19" s="179" t="s">
        <v>228</v>
      </c>
      <c r="B19" s="223" t="s">
        <v>209</v>
      </c>
      <c r="C19" s="181"/>
      <c r="D19" s="181"/>
      <c r="E19" s="190"/>
      <c r="F19" s="270">
        <v>380</v>
      </c>
      <c r="G19" s="270">
        <v>328</v>
      </c>
    </row>
    <row r="20" spans="1:7">
      <c r="A20" s="179"/>
      <c r="B20" s="223" t="s">
        <v>210</v>
      </c>
      <c r="C20" s="181"/>
      <c r="D20" s="181"/>
      <c r="E20" s="190"/>
      <c r="F20" s="270">
        <v>431</v>
      </c>
      <c r="G20" s="270">
        <v>506</v>
      </c>
    </row>
    <row r="21" spans="1:7">
      <c r="A21" s="226"/>
      <c r="B21" s="227" t="s">
        <v>211</v>
      </c>
      <c r="C21" s="228"/>
      <c r="D21" s="228"/>
      <c r="E21" s="229"/>
      <c r="F21" s="271">
        <f>F13+F18</f>
        <v>5920</v>
      </c>
      <c r="G21" s="271">
        <f>G13+G18</f>
        <v>5622</v>
      </c>
    </row>
    <row r="22" spans="1:7">
      <c r="A22" s="231" t="s">
        <v>223</v>
      </c>
      <c r="B22" s="232" t="s">
        <v>224</v>
      </c>
      <c r="C22" s="232"/>
      <c r="D22" s="232"/>
      <c r="E22" s="233"/>
      <c r="F22" s="279">
        <v>392948.19900000002</v>
      </c>
      <c r="G22" s="279">
        <v>380877.77299999999</v>
      </c>
    </row>
    <row r="23" spans="1:7">
      <c r="A23" s="193" t="s">
        <v>5</v>
      </c>
      <c r="B23" s="182" t="s">
        <v>262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3">
        <f>SUM(F25:F28)</f>
        <v>711376</v>
      </c>
      <c r="G24" s="274">
        <f>SUM(G25:G28)</f>
        <v>651660</v>
      </c>
    </row>
    <row r="25" spans="1:7">
      <c r="A25" s="198" t="s">
        <v>228</v>
      </c>
      <c r="B25" s="235" t="s">
        <v>212</v>
      </c>
      <c r="C25" s="192"/>
      <c r="D25" s="192"/>
      <c r="E25" s="200"/>
      <c r="F25" s="275">
        <v>354373</v>
      </c>
      <c r="G25" s="275">
        <v>324025</v>
      </c>
    </row>
    <row r="26" spans="1:7">
      <c r="A26" s="198"/>
      <c r="B26" s="235" t="s">
        <v>213</v>
      </c>
      <c r="C26" s="192"/>
      <c r="D26" s="192"/>
      <c r="E26" s="200"/>
      <c r="F26" s="275">
        <v>307235</v>
      </c>
      <c r="G26" s="275">
        <v>277825</v>
      </c>
    </row>
    <row r="27" spans="1:7">
      <c r="A27" s="198"/>
      <c r="B27" s="235" t="s">
        <v>214</v>
      </c>
      <c r="C27" s="192"/>
      <c r="D27" s="192"/>
      <c r="E27" s="200"/>
      <c r="F27" s="275">
        <v>24891</v>
      </c>
      <c r="G27" s="275">
        <v>25297</v>
      </c>
    </row>
    <row r="28" spans="1:7">
      <c r="A28" s="198"/>
      <c r="B28" s="235" t="s">
        <v>215</v>
      </c>
      <c r="C28" s="192"/>
      <c r="D28" s="192"/>
      <c r="E28" s="200"/>
      <c r="F28" s="275">
        <v>24877</v>
      </c>
      <c r="G28" s="275">
        <v>24513</v>
      </c>
    </row>
    <row r="29" spans="1:7">
      <c r="A29" s="198" t="s">
        <v>220</v>
      </c>
      <c r="B29" s="192" t="s">
        <v>216</v>
      </c>
      <c r="C29" s="192"/>
      <c r="D29" s="192"/>
      <c r="E29" s="200"/>
      <c r="F29" s="276">
        <f>SUM(F30:F33)</f>
        <v>20606</v>
      </c>
      <c r="G29" s="276">
        <f>SUM(G30:G33)</f>
        <v>22967</v>
      </c>
    </row>
    <row r="30" spans="1:7">
      <c r="A30" s="198" t="s">
        <v>228</v>
      </c>
      <c r="B30" s="235" t="s">
        <v>217</v>
      </c>
      <c r="C30" s="192"/>
      <c r="D30" s="192"/>
      <c r="E30" s="200"/>
      <c r="F30" s="275">
        <v>9561</v>
      </c>
      <c r="G30" s="275">
        <v>10803</v>
      </c>
    </row>
    <row r="31" spans="1:7">
      <c r="A31" s="198"/>
      <c r="B31" s="235" t="s">
        <v>226</v>
      </c>
      <c r="C31" s="192"/>
      <c r="D31" s="192"/>
      <c r="E31" s="200"/>
      <c r="F31" s="275">
        <v>11028</v>
      </c>
      <c r="G31" s="275">
        <v>12135</v>
      </c>
    </row>
    <row r="32" spans="1:7">
      <c r="A32" s="198"/>
      <c r="B32" s="235" t="s">
        <v>227</v>
      </c>
      <c r="C32" s="192"/>
      <c r="D32" s="192"/>
      <c r="E32" s="200"/>
      <c r="F32" s="275">
        <v>2</v>
      </c>
      <c r="G32" s="275">
        <v>14</v>
      </c>
    </row>
    <row r="33" spans="1:7">
      <c r="A33" s="198"/>
      <c r="B33" s="250" t="s">
        <v>263</v>
      </c>
      <c r="C33" s="192"/>
      <c r="D33" s="192"/>
      <c r="E33" s="200"/>
      <c r="F33" s="275">
        <v>15</v>
      </c>
      <c r="G33" s="275">
        <v>15</v>
      </c>
    </row>
    <row r="34" spans="1:7">
      <c r="A34" s="198" t="s">
        <v>221</v>
      </c>
      <c r="B34" s="192" t="s">
        <v>229</v>
      </c>
      <c r="C34" s="192"/>
      <c r="D34" s="192"/>
      <c r="E34" s="200"/>
      <c r="F34" s="276">
        <f>F24+F29</f>
        <v>731982</v>
      </c>
      <c r="G34" s="277">
        <f>G24+G29</f>
        <v>674627</v>
      </c>
    </row>
    <row r="35" spans="1:7">
      <c r="A35" s="198" t="s">
        <v>228</v>
      </c>
      <c r="B35" s="235" t="s">
        <v>231</v>
      </c>
      <c r="C35" s="192"/>
      <c r="D35" s="192"/>
      <c r="E35" s="200"/>
      <c r="F35" s="275">
        <v>6122</v>
      </c>
      <c r="G35" s="275">
        <v>7369</v>
      </c>
    </row>
    <row r="36" spans="1:7">
      <c r="A36" s="198" t="s">
        <v>222</v>
      </c>
      <c r="B36" s="192" t="s">
        <v>232</v>
      </c>
      <c r="C36" s="192"/>
      <c r="D36" s="192"/>
      <c r="E36" s="200"/>
      <c r="F36" s="275">
        <v>1718</v>
      </c>
      <c r="G36" s="275">
        <v>2078</v>
      </c>
    </row>
    <row r="37" spans="1:7">
      <c r="A37" s="236"/>
      <c r="B37" s="203" t="s">
        <v>233</v>
      </c>
      <c r="C37" s="204"/>
      <c r="D37" s="204"/>
      <c r="E37" s="205"/>
      <c r="F37" s="276">
        <f>F34+F36</f>
        <v>733700</v>
      </c>
      <c r="G37" s="276">
        <f>G34+G36</f>
        <v>676705</v>
      </c>
    </row>
    <row r="38" spans="1:7">
      <c r="A38" s="237" t="s">
        <v>223</v>
      </c>
      <c r="B38" s="232" t="s">
        <v>258</v>
      </c>
      <c r="C38" s="232"/>
      <c r="D38" s="251"/>
      <c r="E38" s="238"/>
      <c r="F38" s="278">
        <v>5672</v>
      </c>
      <c r="G38" s="278">
        <v>6613</v>
      </c>
    </row>
    <row r="39" spans="1:7">
      <c r="A39" s="193" t="s">
        <v>6</v>
      </c>
      <c r="B39" s="182" t="s">
        <v>234</v>
      </c>
      <c r="C39" s="182"/>
      <c r="D39" s="182"/>
      <c r="E39" s="204"/>
      <c r="F39" s="289" t="s">
        <v>235</v>
      </c>
      <c r="G39" s="289"/>
    </row>
    <row r="40" spans="1:7">
      <c r="A40" s="195" t="s">
        <v>219</v>
      </c>
      <c r="B40" s="196" t="s">
        <v>236</v>
      </c>
      <c r="C40" s="196"/>
      <c r="D40" s="196"/>
      <c r="E40" s="197"/>
      <c r="F40" s="261">
        <f>SUM(F41:F42)</f>
        <v>1657.952</v>
      </c>
      <c r="G40" s="262">
        <f>SUM(G41:G42)</f>
        <v>1476.346</v>
      </c>
    </row>
    <row r="41" spans="1:7">
      <c r="A41" s="198" t="s">
        <v>228</v>
      </c>
      <c r="B41" s="241" t="s">
        <v>237</v>
      </c>
      <c r="C41" s="235"/>
      <c r="D41" s="235"/>
      <c r="E41" s="242"/>
      <c r="F41" s="263">
        <v>752.90700000000004</v>
      </c>
      <c r="G41" s="263">
        <v>669.54399999999998</v>
      </c>
    </row>
    <row r="42" spans="1:7">
      <c r="A42" s="198"/>
      <c r="B42" s="241" t="s">
        <v>238</v>
      </c>
      <c r="C42" s="235"/>
      <c r="D42" s="235"/>
      <c r="E42" s="242"/>
      <c r="F42" s="264">
        <v>905.04499999999996</v>
      </c>
      <c r="G42" s="264">
        <v>806.80200000000002</v>
      </c>
    </row>
    <row r="43" spans="1:7">
      <c r="A43" s="198" t="s">
        <v>220</v>
      </c>
      <c r="B43" s="192" t="s">
        <v>239</v>
      </c>
      <c r="C43" s="192"/>
      <c r="D43" s="192"/>
      <c r="E43" s="200"/>
      <c r="F43" s="264">
        <v>0.46800000000000003</v>
      </c>
      <c r="G43" s="264">
        <v>0.94499999999999995</v>
      </c>
    </row>
    <row r="44" spans="1:7">
      <c r="A44" s="198" t="s">
        <v>221</v>
      </c>
      <c r="B44" s="192" t="s">
        <v>240</v>
      </c>
      <c r="C44" s="192"/>
      <c r="D44" s="192"/>
      <c r="E44" s="200"/>
      <c r="F44" s="265">
        <f>F40+F43</f>
        <v>1658.42</v>
      </c>
      <c r="G44" s="266">
        <f>G40+G43</f>
        <v>1477.2909999999999</v>
      </c>
    </row>
    <row r="45" spans="1:7">
      <c r="A45" s="198" t="s">
        <v>222</v>
      </c>
      <c r="B45" s="192" t="s">
        <v>241</v>
      </c>
      <c r="C45" s="192"/>
      <c r="D45" s="192"/>
      <c r="E45" s="200"/>
      <c r="F45" s="264">
        <v>72.106999999999999</v>
      </c>
      <c r="G45" s="264">
        <v>74.914000000000001</v>
      </c>
    </row>
    <row r="46" spans="1:7">
      <c r="A46" s="206" t="s">
        <v>223</v>
      </c>
      <c r="B46" s="203" t="s">
        <v>242</v>
      </c>
      <c r="C46" s="204"/>
      <c r="D46" s="204"/>
      <c r="E46" s="205"/>
      <c r="F46" s="265">
        <f>F44+F45</f>
        <v>1730.527</v>
      </c>
      <c r="G46" s="266">
        <f>G44+G45</f>
        <v>1552.2049999999999</v>
      </c>
    </row>
    <row r="47" spans="1:7">
      <c r="A47" s="198" t="s">
        <v>228</v>
      </c>
      <c r="B47" s="241" t="s">
        <v>244</v>
      </c>
      <c r="C47" s="192"/>
      <c r="D47" s="192"/>
      <c r="E47" s="200"/>
      <c r="F47" s="267">
        <v>461.85</v>
      </c>
      <c r="G47" s="267">
        <v>380.10199999999998</v>
      </c>
    </row>
    <row r="48" spans="1:7">
      <c r="A48" s="198"/>
      <c r="B48" s="241" t="s">
        <v>245</v>
      </c>
      <c r="C48" s="192"/>
      <c r="D48" s="192"/>
      <c r="E48" s="200"/>
      <c r="F48" s="267">
        <v>1268.6769999999999</v>
      </c>
      <c r="G48" s="267">
        <v>1172.1030000000001</v>
      </c>
    </row>
    <row r="49" spans="1:7">
      <c r="A49" s="245" t="s">
        <v>243</v>
      </c>
      <c r="B49" s="246" t="s">
        <v>249</v>
      </c>
      <c r="C49" s="246"/>
      <c r="D49" s="246"/>
      <c r="E49" s="238"/>
      <c r="F49" s="268">
        <v>0</v>
      </c>
      <c r="G49" s="268">
        <v>10.414999999999999</v>
      </c>
    </row>
    <row r="50" spans="1:7">
      <c r="A50" s="207" t="s">
        <v>247</v>
      </c>
      <c r="B50" s="181"/>
      <c r="C50" s="181"/>
      <c r="D50" s="181"/>
      <c r="E50" s="181"/>
      <c r="F50" s="208"/>
      <c r="G50" s="208"/>
    </row>
    <row r="51" spans="1:7">
      <c r="A51" s="209"/>
      <c r="B51" s="210"/>
      <c r="C51" s="210"/>
      <c r="D51" s="210"/>
      <c r="E51" s="210"/>
      <c r="F51" s="210"/>
      <c r="G51" s="211"/>
    </row>
    <row r="52" spans="1:7">
      <c r="A52" s="212"/>
      <c r="B52" s="213"/>
      <c r="C52" s="213"/>
      <c r="D52" s="213"/>
      <c r="E52" s="213"/>
      <c r="F52" s="213"/>
      <c r="G52" s="214"/>
    </row>
    <row r="53" spans="1:7">
      <c r="A53" s="215"/>
      <c r="B53" s="216"/>
      <c r="C53" s="216"/>
      <c r="D53" s="216"/>
      <c r="E53" s="216"/>
      <c r="F53" s="216"/>
      <c r="G53" s="217"/>
    </row>
    <row r="54" spans="1:7">
      <c r="A54" s="218"/>
      <c r="B54" s="180"/>
      <c r="C54" s="180"/>
      <c r="D54" s="180"/>
      <c r="E54" s="180"/>
      <c r="F54" s="181"/>
      <c r="G54" s="181"/>
    </row>
    <row r="55" spans="1:7">
      <c r="A55" s="288" t="s">
        <v>282</v>
      </c>
      <c r="B55" s="288"/>
      <c r="C55" s="288"/>
      <c r="D55" s="288"/>
      <c r="E55" s="288"/>
      <c r="F55" s="288" t="s">
        <v>281</v>
      </c>
      <c r="G55" s="288"/>
    </row>
    <row r="56" spans="1:7">
      <c r="A56" s="219" t="s">
        <v>246</v>
      </c>
      <c r="B56" s="181"/>
      <c r="C56" s="181"/>
      <c r="D56" s="181"/>
      <c r="E56" s="181"/>
      <c r="F56" s="220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248</v>
      </c>
      <c r="B58" s="173"/>
      <c r="C58" s="173"/>
      <c r="D58" s="173"/>
      <c r="E58" s="173"/>
      <c r="F58" s="173"/>
      <c r="G58" s="173"/>
    </row>
    <row r="59" spans="1:7">
      <c r="A59" s="173" t="s">
        <v>250</v>
      </c>
      <c r="B59" s="173"/>
      <c r="C59" s="173"/>
      <c r="D59" s="173"/>
      <c r="E59" s="173"/>
      <c r="F59" s="173"/>
      <c r="G59" s="173"/>
    </row>
    <row r="60" spans="1:7">
      <c r="A60" s="173" t="s">
        <v>251</v>
      </c>
      <c r="B60" s="173"/>
      <c r="C60" s="173"/>
      <c r="D60" s="173" t="s">
        <v>254</v>
      </c>
      <c r="E60" s="173"/>
      <c r="F60" s="173"/>
      <c r="G60" s="173"/>
    </row>
    <row r="61" spans="1:7">
      <c r="A61" s="173" t="s">
        <v>252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255</v>
      </c>
      <c r="C62" s="173"/>
      <c r="D62" s="173"/>
      <c r="E62" s="173"/>
      <c r="F62" s="173"/>
      <c r="G62" s="173"/>
    </row>
    <row r="63" spans="1:7">
      <c r="A63" s="222" t="s">
        <v>253</v>
      </c>
      <c r="B63" s="173"/>
      <c r="C63" s="221"/>
      <c r="D63" s="221"/>
      <c r="E63" s="221"/>
      <c r="F63" s="221"/>
      <c r="G63" s="221"/>
    </row>
    <row r="64" spans="1:7">
      <c r="A64" s="287" t="s">
        <v>260</v>
      </c>
      <c r="B64" s="287"/>
      <c r="C64" s="287"/>
      <c r="D64" s="287"/>
      <c r="E64" s="287"/>
      <c r="F64" s="287"/>
      <c r="G64" s="287"/>
    </row>
    <row r="65" spans="1:7">
      <c r="A65" s="287" t="s">
        <v>261</v>
      </c>
      <c r="B65" s="287"/>
      <c r="C65" s="287"/>
      <c r="D65" s="287"/>
      <c r="E65" s="287"/>
      <c r="F65" s="287"/>
      <c r="G65" s="287"/>
    </row>
    <row r="66" spans="1:7">
      <c r="A66" s="287" t="s">
        <v>256</v>
      </c>
      <c r="B66" s="287"/>
      <c r="C66" s="287"/>
      <c r="D66" s="287"/>
      <c r="E66" s="287"/>
      <c r="F66" s="287"/>
      <c r="G66" s="287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2025-01-23T13:15:50Z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