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09D5CD94-5583-468C-9DB1-7E6F705DD1A4}" xr6:coauthVersionLast="47" xr6:coauthVersionMax="47" xr10:uidLastSave="{00000000-0000-0000-0000-000000000000}"/>
  <bookViews>
    <workbookView xWindow="2868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6" l="1"/>
  <c r="F45" i="16"/>
  <c r="G44" i="16"/>
  <c r="F44" i="16"/>
  <c r="G43" i="16"/>
  <c r="F43" i="16"/>
  <c r="G42" i="16"/>
  <c r="F42" i="16"/>
  <c r="G41" i="16"/>
  <c r="F41" i="16"/>
  <c r="G40" i="16"/>
  <c r="F40" i="16"/>
  <c r="G49" i="16"/>
  <c r="F49" i="16"/>
  <c r="G48" i="16"/>
  <c r="F48" i="16"/>
  <c r="G47" i="16"/>
  <c r="F47" i="16"/>
  <c r="G46" i="16"/>
  <c r="F46" i="16"/>
  <c r="G38" i="16"/>
  <c r="F38" i="16"/>
  <c r="G37" i="16"/>
  <c r="F37" i="16"/>
  <c r="G36" i="16"/>
  <c r="F36" i="16"/>
  <c r="G35" i="16"/>
  <c r="F35" i="16"/>
  <c r="G34" i="16"/>
  <c r="F34" i="16"/>
  <c r="G33" i="16"/>
  <c r="F33" i="16"/>
  <c r="G32" i="16"/>
  <c r="F32" i="16"/>
  <c r="G31" i="16"/>
  <c r="F31" i="16"/>
  <c r="G30" i="16"/>
  <c r="F30" i="16"/>
  <c r="G29" i="16"/>
  <c r="F29" i="16"/>
  <c r="G28" i="16"/>
  <c r="F28" i="16"/>
  <c r="G27" i="16"/>
  <c r="F27" i="16"/>
  <c r="G26" i="16"/>
  <c r="F26" i="16"/>
  <c r="G25" i="16"/>
  <c r="F25" i="16"/>
  <c r="G24" i="16"/>
  <c r="F24" i="16"/>
  <c r="G22" i="16"/>
  <c r="F22" i="16"/>
  <c r="G21" i="16"/>
  <c r="F21" i="16"/>
  <c r="G20" i="16"/>
  <c r="F20" i="16"/>
  <c r="G19" i="16"/>
  <c r="F19" i="16"/>
  <c r="G18" i="16"/>
  <c r="F18" i="16"/>
  <c r="G17" i="16"/>
  <c r="F17" i="16"/>
  <c r="G16" i="16"/>
  <c r="F16" i="16"/>
  <c r="G15" i="16"/>
  <c r="F15" i="16"/>
  <c r="G14" i="16"/>
  <c r="F14" i="16"/>
  <c r="G13" i="16"/>
  <c r="F13" i="16"/>
  <c r="G12" i="16"/>
  <c r="F12" i="16"/>
  <c r="G11" i="16"/>
  <c r="F11" i="16"/>
  <c r="G40" i="15"/>
  <c r="G44" i="15" s="1"/>
  <c r="G46" i="15" s="1"/>
  <c r="G29" i="15"/>
  <c r="F29" i="15"/>
  <c r="G24" i="15"/>
  <c r="G34" i="15" s="1"/>
  <c r="G37" i="15" s="1"/>
  <c r="F24" i="15"/>
  <c r="F34" i="15" s="1"/>
  <c r="F37" i="15" s="1"/>
  <c r="G18" i="15"/>
  <c r="F18" i="15"/>
  <c r="G13" i="15"/>
  <c r="G21" i="15" s="1"/>
  <c r="F13" i="15"/>
  <c r="F21" i="15" s="1"/>
  <c r="G29" i="14"/>
  <c r="F29" i="14"/>
  <c r="G24" i="14"/>
  <c r="G34" i="14" s="1"/>
  <c r="G37" i="14" s="1"/>
  <c r="F24" i="14"/>
  <c r="F34" i="14" s="1"/>
  <c r="F37" i="14" s="1"/>
  <c r="G18" i="14"/>
  <c r="F18" i="14"/>
  <c r="G13" i="14"/>
  <c r="G21" i="14" s="1"/>
  <c r="F13" i="14"/>
  <c r="F21" i="14" s="1"/>
  <c r="G40" i="13"/>
  <c r="G44" i="13" s="1"/>
  <c r="G46" i="13" s="1"/>
  <c r="G29" i="13"/>
  <c r="F29" i="13"/>
  <c r="G24" i="13"/>
  <c r="G34" i="13" s="1"/>
  <c r="G37" i="13" s="1"/>
  <c r="F24" i="13"/>
  <c r="F34" i="13" s="1"/>
  <c r="F37" i="13" s="1"/>
  <c r="G18" i="13"/>
  <c r="F18" i="13"/>
  <c r="G13" i="13"/>
  <c r="G21" i="13" s="1"/>
  <c r="F13" i="13"/>
  <c r="F21" i="13" s="1"/>
  <c r="G40" i="12" l="1"/>
  <c r="G44" i="12" s="1"/>
  <c r="G46" i="12" s="1"/>
  <c r="G29" i="12"/>
  <c r="F29" i="12"/>
  <c r="G24" i="12"/>
  <c r="G34" i="12" s="1"/>
  <c r="G37" i="12" s="1"/>
  <c r="F24" i="12"/>
  <c r="F34" i="12" s="1"/>
  <c r="F37" i="12" s="1"/>
  <c r="G18" i="12"/>
  <c r="F18" i="12"/>
  <c r="G13" i="12"/>
  <c r="G21" i="12" s="1"/>
  <c r="F13" i="12"/>
  <c r="F21" i="12" s="1"/>
  <c r="G40" i="11" l="1"/>
  <c r="G44" i="11" s="1"/>
  <c r="G46" i="11" s="1"/>
  <c r="F40" i="11"/>
  <c r="F44" i="11" s="1"/>
  <c r="F46" i="11" s="1"/>
  <c r="G29" i="11"/>
  <c r="F29" i="11"/>
  <c r="G24" i="11"/>
  <c r="G34" i="11" s="1"/>
  <c r="G37" i="11" s="1"/>
  <c r="F24" i="11"/>
  <c r="F34" i="11" s="1"/>
  <c r="F37" i="11" s="1"/>
  <c r="G18" i="11"/>
  <c r="F18" i="11"/>
  <c r="G13" i="11"/>
  <c r="G21" i="11" s="1"/>
  <c r="F13" i="11"/>
  <c r="F21" i="11" s="1"/>
  <c r="G40" i="10"/>
  <c r="G44" i="10" s="1"/>
  <c r="G46" i="10" s="1"/>
  <c r="F40" i="10"/>
  <c r="F44" i="10" s="1"/>
  <c r="F46" i="10" s="1"/>
  <c r="G29" i="10"/>
  <c r="F29" i="10"/>
  <c r="G24" i="10"/>
  <c r="F24" i="10"/>
  <c r="F34" i="10" s="1"/>
  <c r="F37" i="10" s="1"/>
  <c r="G18" i="10"/>
  <c r="F18" i="10"/>
  <c r="G13" i="10"/>
  <c r="F13" i="10"/>
  <c r="F21" i="10" s="1"/>
  <c r="G21" i="10" l="1"/>
  <c r="G34" i="10"/>
  <c r="G37" i="10" s="1"/>
  <c r="G40" i="9"/>
  <c r="G44" i="9" s="1"/>
  <c r="G46" i="9" s="1"/>
  <c r="F40" i="9"/>
  <c r="F44" i="9" s="1"/>
  <c r="F46" i="9" s="1"/>
  <c r="G29" i="9"/>
  <c r="F29" i="9"/>
  <c r="G24" i="9"/>
  <c r="F24" i="9"/>
  <c r="F34" i="9" s="1"/>
  <c r="F37" i="9" s="1"/>
  <c r="G18" i="9"/>
  <c r="F18" i="9"/>
  <c r="G13" i="9"/>
  <c r="F13" i="9"/>
  <c r="F21" i="9" s="1"/>
  <c r="G34" i="9" l="1"/>
  <c r="G37" i="9" s="1"/>
  <c r="G21" i="9"/>
  <c r="G40" i="8"/>
  <c r="G44" i="8" s="1"/>
  <c r="G46" i="8" s="1"/>
  <c r="F40" i="8"/>
  <c r="F44" i="8" s="1"/>
  <c r="F46" i="8" s="1"/>
  <c r="G29" i="8"/>
  <c r="F29" i="8"/>
  <c r="G24" i="8"/>
  <c r="G34" i="8" s="1"/>
  <c r="G37" i="8" s="1"/>
  <c r="F24" i="8"/>
  <c r="F34" i="8" s="1"/>
  <c r="F37" i="8" s="1"/>
  <c r="G18" i="8"/>
  <c r="F18" i="8"/>
  <c r="G13" i="8"/>
  <c r="G21" i="8" s="1"/>
  <c r="F13" i="8"/>
  <c r="F21" i="8" s="1"/>
  <c r="G29" i="7" l="1"/>
  <c r="F29" i="7"/>
  <c r="G24" i="7"/>
  <c r="G34" i="7" s="1"/>
  <c r="G37" i="7" s="1"/>
  <c r="F24" i="7"/>
  <c r="F34" i="7" s="1"/>
  <c r="F37" i="7" s="1"/>
  <c r="G18" i="7"/>
  <c r="F18" i="7"/>
  <c r="G13" i="7"/>
  <c r="G21" i="7" s="1"/>
  <c r="F13" i="7"/>
  <c r="F21" i="7" s="1"/>
  <c r="F40" i="6" l="1"/>
  <c r="F44" i="6" s="1"/>
  <c r="F46" i="6" s="1"/>
  <c r="G40" i="6"/>
  <c r="G44" i="6" s="1"/>
  <c r="G46" i="6" s="1"/>
  <c r="G29" i="6"/>
  <c r="F29" i="6"/>
  <c r="G24" i="6"/>
  <c r="G34" i="6" s="1"/>
  <c r="G37" i="6" s="1"/>
  <c r="F24" i="6"/>
  <c r="F34" i="6" s="1"/>
  <c r="F37" i="6" s="1"/>
  <c r="G18" i="6"/>
  <c r="F18" i="6"/>
  <c r="G13" i="6"/>
  <c r="G21" i="6" s="1"/>
  <c r="F13" i="6"/>
  <c r="F21" i="6" s="1"/>
  <c r="G29" i="5" l="1"/>
  <c r="F29" i="5"/>
  <c r="G24" i="5"/>
  <c r="G34" i="5" s="1"/>
  <c r="G37" i="5" s="1"/>
  <c r="F24" i="5"/>
  <c r="G18" i="5"/>
  <c r="G21" i="5" s="1"/>
  <c r="F18" i="5"/>
  <c r="F13" i="5"/>
  <c r="F21" i="5" s="1"/>
  <c r="F34" i="5" l="1"/>
  <c r="F37" i="5" s="1"/>
  <c r="G29" i="1"/>
  <c r="F29" i="1"/>
  <c r="G24" i="1"/>
  <c r="G34" i="1" s="1"/>
  <c r="G37" i="1" s="1"/>
  <c r="F24" i="1"/>
  <c r="F34" i="1" s="1"/>
  <c r="F37" i="1" s="1"/>
  <c r="G18" i="1"/>
  <c r="F18" i="1"/>
  <c r="G13" i="1"/>
  <c r="G21" i="1" s="1"/>
  <c r="F13" i="1"/>
  <c r="F21" i="1" s="1"/>
  <c r="G40" i="1" l="1"/>
  <c r="G44" i="1" s="1"/>
  <c r="G46" i="1" s="1"/>
  <c r="F40" i="1"/>
  <c r="F44" i="1" s="1"/>
  <c r="F46" i="1" s="1"/>
  <c r="F44" i="15"/>
  <c r="F46" i="15" s="1"/>
  <c r="F40" i="15"/>
  <c r="G44" i="14"/>
  <c r="G46" i="14" s="1"/>
  <c r="F44" i="14"/>
  <c r="F46" i="14" s="1"/>
  <c r="G40" i="14"/>
  <c r="F40" i="14"/>
  <c r="F40" i="13"/>
  <c r="F44" i="13" s="1"/>
  <c r="F46" i="13" s="1"/>
  <c r="F40" i="12"/>
  <c r="F44" i="12" s="1"/>
  <c r="F46" i="12" s="1"/>
  <c r="G40" i="7"/>
  <c r="G44" i="7" s="1"/>
  <c r="G46" i="7" s="1"/>
  <c r="F40" i="7"/>
  <c r="F44" i="7" s="1"/>
  <c r="F46" i="7" s="1"/>
  <c r="G40" i="5"/>
  <c r="G44" i="5" s="1"/>
  <c r="G46" i="5" s="1"/>
  <c r="F40" i="5"/>
  <c r="F44" i="5" s="1"/>
  <c r="F46" i="5" s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H40" i="1"/>
</calcChain>
</file>

<file path=xl/sharedStrings.xml><?xml version="1.0" encoding="utf-8"?>
<sst xmlns="http://schemas.openxmlformats.org/spreadsheetml/2006/main" count="1452" uniqueCount="280">
  <si>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</si>
  <si>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</si>
  <si>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</si>
  <si>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</si>
  <si>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</si>
  <si>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</si>
  <si>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</si>
  <si>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</si>
  <si>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</si>
  <si>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</si>
  <si>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</si>
  <si>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</si>
  <si>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</si>
  <si>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</si>
  <si>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</si>
  <si>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</si>
  <si>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</si>
  <si>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</si>
  <si>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</si>
  <si>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</si>
  <si>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</si>
  <si>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</si>
  <si>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</si>
  <si>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</si>
  <si>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</si>
  <si>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</si>
  <si>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</si>
  <si>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</si>
  <si>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</si>
  <si>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</si>
  <si>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</si>
  <si>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</si>
  <si>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</si>
  <si>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</si>
  <si>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</si>
  <si>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</si>
  <si>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</si>
  <si>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</si>
  <si>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</si>
  <si>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</si>
  <si>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</si>
  <si>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</si>
  <si>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</si>
  <si>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</si>
  <si>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</si>
  <si>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</si>
  <si>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</si>
  <si>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</si>
  <si>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</si>
  <si>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</si>
  <si>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</si>
  <si>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</si>
  <si>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</si>
  <si>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</si>
  <si>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</si>
  <si>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</si>
  <si>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</si>
  <si>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</si>
  <si>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</si>
  <si>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</si>
  <si>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</si>
  <si>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</si>
  <si>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</si>
  <si>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</si>
  <si>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</si>
  <si>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</si>
  <si>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</si>
  <si>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</si>
  <si>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</si>
  <si>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</si>
  <si>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</si>
  <si>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</si>
  <si>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</si>
  <si>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</si>
  <si>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</si>
  <si>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</si>
  <si>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</si>
  <si>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</si>
  <si>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</si>
  <si>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</si>
  <si>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</si>
  <si>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</si>
  <si>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</si>
  <si>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</si>
  <si>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</si>
  <si>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</si>
  <si>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</si>
  <si>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</si>
  <si>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</si>
  <si>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</si>
  <si>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</si>
  <si>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</si>
  <si>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</si>
  <si>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</si>
  <si>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</si>
  <si>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</si>
  <si>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</si>
  <si>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</si>
  <si>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</si>
  <si>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</si>
  <si>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</si>
  <si>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</si>
  <si>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</si>
  <si>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</si>
  <si>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</si>
  <si>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</si>
  <si>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</si>
  <si>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</si>
  <si>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</si>
  <si>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</si>
  <si>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</si>
  <si>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</si>
  <si>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</si>
  <si>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</si>
  <si>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</si>
  <si>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</si>
  <si>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</si>
  <si>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</si>
  <si>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</si>
  <si>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</si>
  <si>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</si>
  <si>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</si>
  <si>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</si>
  <si>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</si>
  <si>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</si>
  <si>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</si>
  <si>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</si>
  <si>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</si>
  <si>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</si>
  <si>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</si>
  <si>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</si>
  <si>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</si>
  <si>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</si>
  <si>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</si>
  <si>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</si>
  <si>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</si>
  <si>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</si>
  <si>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</si>
  <si>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</si>
  <si>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</si>
  <si>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</si>
  <si>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</si>
  <si>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</si>
  <si>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</si>
  <si>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</si>
  <si>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</si>
  <si>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</si>
  <si>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</si>
  <si>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</si>
  <si>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</si>
  <si>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</si>
  <si>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</si>
  <si>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</si>
  <si>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</si>
  <si>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</si>
  <si>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</si>
  <si>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</si>
  <si>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</si>
  <si>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</si>
  <si>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</si>
  <si>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</si>
  <si>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</si>
  <si>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</si>
  <si>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</si>
  <si>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</si>
  <si>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</si>
  <si>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</si>
  <si>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</si>
  <si>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</si>
  <si>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</si>
  <si>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</si>
  <si>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</si>
  <si>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</si>
  <si>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</si>
  <si>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</si>
  <si>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</si>
  <si>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</si>
  <si>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</si>
  <si>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</si>
  <si>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</si>
  <si>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</si>
  <si>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</si>
  <si>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</si>
  <si>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</si>
  <si>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</si>
  <si>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</si>
  <si>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</si>
  <si>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</si>
  <si>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</si>
  <si>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</si>
  <si>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</si>
  <si>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</si>
  <si>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</si>
  <si>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ФОРМА  I</t>
  </si>
  <si>
    <t>a)</t>
  </si>
  <si>
    <t xml:space="preserve"> </t>
  </si>
  <si>
    <t>(данните се попълват до втория десетичен знак)</t>
  </si>
  <si>
    <t>e)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</si>
  <si>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</si>
  <si>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</si>
  <si>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</si>
  <si>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</si>
  <si>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</si>
  <si>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</si>
  <si>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</si>
  <si>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</si>
  <si>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</si>
  <si>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</si>
  <si>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</si>
  <si>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</si>
  <si>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PDV</t>
  </si>
  <si>
    <t>24</t>
  </si>
  <si>
    <t>CAA</t>
  </si>
  <si>
    <t>REPORTING STATISTICAL FORM</t>
  </si>
  <si>
    <t>AIRPORT TRAFFIC DATA</t>
  </si>
  <si>
    <t>Town:</t>
  </si>
  <si>
    <t>Plovdiv</t>
  </si>
  <si>
    <t>Airport:</t>
  </si>
  <si>
    <t>Krumovo Airport</t>
  </si>
  <si>
    <t>3-letter IATA code:</t>
  </si>
  <si>
    <t>Period  (ммгг)</t>
  </si>
  <si>
    <t>current year</t>
  </si>
  <si>
    <t>previous year</t>
  </si>
  <si>
    <t>Aircraft movements</t>
  </si>
  <si>
    <t>Aircraft in passenger or station wagon version</t>
  </si>
  <si>
    <t>Aircraft in full cargo version</t>
  </si>
  <si>
    <t>c)</t>
  </si>
  <si>
    <t>Total air traffic - commercial transportation (a + b):</t>
  </si>
  <si>
    <t>of which.</t>
  </si>
  <si>
    <t>(c.1) International scheduled flights</t>
  </si>
  <si>
    <t>(c.2) International non-scheduled flights</t>
  </si>
  <si>
    <t>(c.3) Domestic scheduled flights</t>
  </si>
  <si>
    <t>(c.4) Domestic non-scheduled flights</t>
  </si>
  <si>
    <t>d)</t>
  </si>
  <si>
    <t>Other aircraft movements:</t>
  </si>
  <si>
    <t>(d.1) Air taxi/business aviation flights</t>
  </si>
  <si>
    <t>(d.2) All other aircraft movements</t>
  </si>
  <si>
    <t>ALL aircraft movements (c + d)</t>
  </si>
  <si>
    <t>Total maximum take-off weight of all landed aircraft, tons</t>
  </si>
  <si>
    <t>Passengers - commercial transport</t>
  </si>
  <si>
    <t>On international flights (departures + arrivals):</t>
  </si>
  <si>
    <t>(a.1) on international scheduled flights - departing</t>
  </si>
  <si>
    <t>(a.2) on international scheduled flights - arrived</t>
  </si>
  <si>
    <t>(a.3) on international non-scheduled flights - departing</t>
  </si>
  <si>
    <t>(a.4) on international non-scheduled flights - arrivals</t>
  </si>
  <si>
    <t>Domestic flights (departures + arrivals)</t>
  </si>
  <si>
    <t>(b.1) on domestic scheduled flights - departed</t>
  </si>
  <si>
    <t>(b.2) on domestic scheduled flights - arrived</t>
  </si>
  <si>
    <t>(b.3) on domestic non-scheduled flights - departed</t>
  </si>
  <si>
    <t>(b.4) on domestic non-scheduled flights - arrived</t>
  </si>
  <si>
    <t>Total terminal passengers* (a + b)</t>
  </si>
  <si>
    <t>c.1) Transfer passengers**</t>
  </si>
  <si>
    <t>Transit passengers***</t>
  </si>
  <si>
    <t>ALL passengers (c + d)</t>
  </si>
  <si>
    <t>Departed passengers exempt from the "Passengers" fee - total</t>
  </si>
  <si>
    <t>Cargo (Cargo and mail), tons</t>
  </si>
  <si>
    <t>Cargo on international flights (loaded + unloaded)</t>
  </si>
  <si>
    <t>(a.1) cargo on international flights - loaded</t>
  </si>
  <si>
    <t>(a.2) cargo on international flights - unloaded</t>
  </si>
  <si>
    <t>Domestic cargo (loaded + unloaded)</t>
  </si>
  <si>
    <t>Total loads (loaded + unloaded) (a + b)</t>
  </si>
  <si>
    <t>Total mail (loaded + unloaded)</t>
  </si>
  <si>
    <t>ALL cargo (c + d)</t>
  </si>
  <si>
    <t>(e.1) Transported by aircraft in passenger and station wagon version</t>
  </si>
  <si>
    <t>(e.2) Transported by aircraft in a fully cargo version</t>
  </si>
  <si>
    <t>Transit cargo (not including in ALL cargo)</t>
  </si>
  <si>
    <t>Events that had an impact on airport traffic during the reporting period</t>
  </si>
  <si>
    <t>Drawn: Yuliya Charkadzhieva</t>
  </si>
  <si>
    <t>Email: ycharkadzhieva@caa.bg</t>
  </si>
  <si>
    <t>(name, surname, position)</t>
  </si>
  <si>
    <t>*/ Terminal passengers - passengers starting or ending their journey at the given airport, as well as transfer passengers</t>
  </si>
  <si>
    <t xml:space="preserve">**/ Transfer passengers - passengers arriving and departing on a different aircraft or on the same aircraft, </t>
  </si>
  <si>
    <t xml:space="preserve">but under a different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</si>
  <si>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twice</t>
    </r>
    <r>
      <rPr>
        <sz val="10"/>
        <color rgb="FF000080"/>
        <rFont val="Times New Roman"/>
        <family val="1"/>
        <charset val="204"/>
      </rPr>
      <t xml:space="preserve"> - on arrival and on departure.</t>
    </r>
  </si>
  <si>
    <t xml:space="preserve">/ Transit passengers - passengers arriving and departing with the same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</si>
  <si>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once</t>
    </r>
    <r>
      <rPr>
        <sz val="10"/>
        <color rgb="FF000080"/>
        <rFont val="Times New Roman"/>
        <family val="1"/>
        <charset val="204"/>
      </rPr>
      <t xml:space="preserve"> - upon landing or at take-off.</t>
    </r>
  </si>
  <si>
    <t xml:space="preserve">Remark: </t>
  </si>
  <si>
    <t xml:space="preserve">Data under item I.d-"Total maximum take-off weight of all landed aircraft, tons" and under item II.e-"Departed passengers exempt from the "Passengers" fee - </t>
  </si>
  <si>
    <t>in total" shall be filled only by airport operators at airports with an annual traffic of more than 5 million passengers carried / by the airport operator of</t>
  </si>
  <si>
    <t>the airport with the largest number of passenger traffic on the territory of the Republic of Bulgaria.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</si>
</sst>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\ "/>
    <numFmt numFmtId="165" formatCode="0.000"/>
    <numFmt numFmtId="166" formatCode="#,##0.000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ptos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80"/>
      <name val="Times New Roman"/>
      <family val="1"/>
      <charset val="204"/>
    </font>
    <font>
      <u/>
      <sz val="10"/>
      <color rgb="FF00008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7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7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/>
    <xf numFmtId="0" fontId="8" fillId="0" borderId="4" xfId="0" quotePrefix="1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8" fillId="2" borderId="5" xfId="0" applyFont="1" applyFill="1" applyBorder="1" applyAlignment="1" applyProtection="1">
      <alignment vertical="center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8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quotePrefix="1" applyFont="1" applyBorder="1" applyAlignment="1">
      <alignment horizontal="left" vertical="center"/>
    </xf>
    <xf numFmtId="0" fontId="5" fillId="0" borderId="9" xfId="0" applyFont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1" xfId="0" applyFont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1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4" xfId="0" applyFont="1" applyBorder="1" applyProtection="1">
      <protection locked="0"/>
    </xf>
    <xf numFmtId="0" fontId="5" fillId="0" borderId="15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29" xfId="0" applyFont="1" applyBorder="1" applyProtection="1">
      <protection locked="0"/>
    </xf>
    <xf numFmtId="0" fontId="5" fillId="0" borderId="30" xfId="0" applyFont="1" applyBorder="1" applyProtection="1">
      <protection locked="0"/>
    </xf>
    <xf numFmtId="0" fontId="5" fillId="0" borderId="7" xfId="0" applyFont="1" applyBorder="1"/>
    <xf numFmtId="0" fontId="5" fillId="0" borderId="0" xfId="0" quotePrefix="1" applyFont="1" applyAlignment="1">
      <alignment horizontal="left"/>
    </xf>
    <xf numFmtId="0" fontId="5" fillId="0" borderId="13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6" xfId="0" applyFont="1" applyBorder="1" applyProtection="1">
      <protection locked="0"/>
    </xf>
    <xf numFmtId="0" fontId="5" fillId="0" borderId="17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19" xfId="0" applyFont="1" applyBorder="1"/>
    <xf numFmtId="0" fontId="5" fillId="0" borderId="8" xfId="0" applyFont="1" applyBorder="1"/>
    <xf numFmtId="0" fontId="12" fillId="1" borderId="25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6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/>
    </xf>
    <xf numFmtId="0" fontId="13" fillId="0" borderId="8" xfId="0" quotePrefix="1" applyFont="1" applyBorder="1" applyAlignment="1">
      <alignment horizontal="left"/>
    </xf>
    <xf numFmtId="0" fontId="14" fillId="0" borderId="0" xfId="0" applyFont="1"/>
    <xf numFmtId="0" fontId="14" fillId="0" borderId="8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7" xfId="0" applyFont="1" applyBorder="1"/>
    <xf numFmtId="0" fontId="24" fillId="0" borderId="8" xfId="0" applyFont="1" applyBorder="1" applyAlignment="1">
      <alignment vertical="center"/>
    </xf>
    <xf numFmtId="0" fontId="24" fillId="0" borderId="3" xfId="0" applyFont="1" applyBorder="1" applyAlignment="1">
      <alignment horizontal="center"/>
    </xf>
    <xf numFmtId="0" fontId="25" fillId="0" borderId="3" xfId="0" applyFont="1" applyBorder="1" applyAlignment="1">
      <alignment horizontal="left"/>
    </xf>
    <xf numFmtId="0" fontId="24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2" borderId="5" xfId="0" applyFont="1" applyFill="1" applyBorder="1" applyAlignment="1" applyProtection="1">
      <alignment vertical="center"/>
      <protection locked="0"/>
    </xf>
    <xf numFmtId="0" fontId="24" fillId="0" borderId="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8" xfId="0" applyFont="1" applyBorder="1" applyAlignment="1">
      <alignment vertical="center"/>
    </xf>
    <xf numFmtId="0" fontId="20" fillId="0" borderId="28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0" fillId="0" borderId="9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1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3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4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6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1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19" xfId="0" applyFont="1" applyBorder="1"/>
    <xf numFmtId="0" fontId="27" fillId="0" borderId="8" xfId="0" applyFont="1" applyBorder="1"/>
    <xf numFmtId="0" fontId="20" fillId="0" borderId="8" xfId="0" applyFont="1" applyBorder="1"/>
    <xf numFmtId="0" fontId="27" fillId="0" borderId="2" xfId="0" applyFont="1" applyBorder="1"/>
    <xf numFmtId="0" fontId="30" fillId="1" borderId="25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5" xfId="0" applyFont="1" applyFill="1" applyBorder="1" applyAlignment="1">
      <alignment vertical="center"/>
    </xf>
    <xf numFmtId="0" fontId="20" fillId="3" borderId="26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8" xfId="0" applyFont="1" applyBorder="1" applyAlignment="1">
      <alignment horizontal="center"/>
    </xf>
    <xf numFmtId="0" fontId="32" fillId="0" borderId="8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10" xfId="0" applyFont="1" applyBorder="1" applyAlignment="1" applyProtection="1">
      <alignment horizontal="right"/>
      <protection locked="0"/>
    </xf>
    <xf numFmtId="0" fontId="42" fillId="0" borderId="12" xfId="0" applyFont="1" applyBorder="1" applyAlignment="1" applyProtection="1">
      <alignment horizontal="right"/>
      <protection locked="0"/>
    </xf>
    <xf numFmtId="0" fontId="42" fillId="0" borderId="12" xfId="0" applyFont="1" applyBorder="1" applyAlignment="1">
      <alignment horizontal="right"/>
    </xf>
    <xf numFmtId="0" fontId="42" fillId="0" borderId="0" xfId="0" applyFont="1"/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2" fillId="0" borderId="0" xfId="0" applyFont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2" xfId="0" applyFont="1" applyBorder="1" applyAlignment="1" applyProtection="1">
      <alignment vertical="center"/>
      <protection locked="0"/>
    </xf>
    <xf numFmtId="0" fontId="42" fillId="0" borderId="12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8" xfId="0" applyFont="1" applyBorder="1" applyAlignment="1" applyProtection="1">
      <alignment horizontal="center"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12" xfId="0" applyFont="1" applyBorder="1" applyAlignment="1" applyProtection="1">
      <alignment horizontal="center" vertical="center"/>
      <protection locked="0"/>
    </xf>
    <xf numFmtId="0" fontId="42" fillId="0" borderId="2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17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5" fillId="0" borderId="0" xfId="0" applyFont="1"/>
    <xf numFmtId="9" fontId="3" fillId="0" borderId="7" xfId="1" applyFont="1" applyFill="1" applyBorder="1" applyAlignment="1">
      <alignment horizontal="center"/>
    </xf>
    <xf numFmtId="9" fontId="48" fillId="0" borderId="7" xfId="1" applyFont="1" applyFill="1" applyBorder="1" applyAlignment="1">
      <alignment horizontal="center"/>
    </xf>
    <xf numFmtId="0" fontId="42" fillId="0" borderId="15" xfId="0" applyFont="1" applyBorder="1" applyProtection="1">
      <protection locked="0"/>
    </xf>
    <xf numFmtId="9" fontId="3" fillId="0" borderId="0" xfId="1" applyFont="1" applyFill="1" applyBorder="1" applyAlignment="1">
      <alignment horizontal="center"/>
    </xf>
    <xf numFmtId="0" fontId="42" fillId="0" borderId="15" xfId="0" applyFont="1" applyBorder="1" applyAlignment="1" applyProtection="1">
      <alignment vertical="center"/>
      <protection locked="0"/>
    </xf>
    <xf numFmtId="0" fontId="42" fillId="0" borderId="33" xfId="0" applyFont="1" applyBorder="1" applyAlignment="1">
      <alignment vertical="center"/>
    </xf>
    <xf numFmtId="0" fontId="42" fillId="0" borderId="32" xfId="0" applyFont="1" applyBorder="1" applyAlignment="1" applyProtection="1">
      <alignment vertical="center"/>
      <protection locked="0"/>
    </xf>
    <xf numFmtId="0" fontId="42" fillId="0" borderId="30" xfId="0" applyFont="1" applyBorder="1" applyAlignment="1" applyProtection="1">
      <alignment vertical="center"/>
      <protection locked="0"/>
    </xf>
    <xf numFmtId="0" fontId="42" fillId="0" borderId="17" xfId="0" applyFont="1" applyBorder="1" applyAlignment="1" applyProtection="1">
      <alignment vertical="center"/>
      <protection locked="0"/>
    </xf>
    <xf numFmtId="1" fontId="42" fillId="0" borderId="12" xfId="0" applyNumberFormat="1" applyFont="1" applyBorder="1" applyAlignment="1" applyProtection="1">
      <alignment vertical="center"/>
      <protection locked="0"/>
    </xf>
    <xf numFmtId="1" fontId="42" fillId="0" borderId="30" xfId="0" applyNumberFormat="1" applyFont="1" applyBorder="1" applyAlignment="1" applyProtection="1">
      <alignment vertical="center"/>
      <protection locked="0"/>
    </xf>
    <xf numFmtId="1" fontId="42" fillId="0" borderId="17" xfId="0" applyNumberFormat="1" applyFont="1" applyBorder="1" applyAlignment="1" applyProtection="1">
      <alignment vertical="center"/>
      <protection locked="0"/>
    </xf>
    <xf numFmtId="165" fontId="42" fillId="0" borderId="33" xfId="0" applyNumberFormat="1" applyFont="1" applyBorder="1" applyAlignment="1">
      <alignment vertical="center"/>
    </xf>
    <xf numFmtId="165" fontId="42" fillId="0" borderId="32" xfId="0" applyNumberFormat="1" applyFont="1" applyBorder="1" applyAlignment="1" applyProtection="1">
      <alignment vertical="center"/>
      <protection locked="0"/>
    </xf>
    <xf numFmtId="165" fontId="42" fillId="0" borderId="11" xfId="0" applyNumberFormat="1" applyFont="1" applyBorder="1" applyAlignment="1">
      <alignment vertical="center"/>
    </xf>
    <xf numFmtId="165" fontId="42" fillId="0" borderId="30" xfId="0" applyNumberFormat="1" applyFont="1" applyBorder="1" applyAlignment="1" applyProtection="1">
      <alignment vertical="center"/>
      <protection locked="0"/>
    </xf>
    <xf numFmtId="3" fontId="42" fillId="0" borderId="10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>
      <alignment horizontal="right"/>
    </xf>
    <xf numFmtId="3" fontId="42" fillId="0" borderId="15" xfId="0" applyNumberFormat="1" applyFont="1" applyBorder="1" applyAlignment="1" applyProtection="1">
      <alignment horizontal="right"/>
      <protection locked="0"/>
    </xf>
    <xf numFmtId="3" fontId="42" fillId="0" borderId="9" xfId="0" applyNumberFormat="1" applyFont="1" applyBorder="1" applyAlignment="1">
      <alignment vertical="center"/>
    </xf>
    <xf numFmtId="3" fontId="42" fillId="0" borderId="12" xfId="0" applyNumberFormat="1" applyFont="1" applyBorder="1" applyAlignment="1" applyProtection="1">
      <alignment vertical="center"/>
      <protection locked="0"/>
    </xf>
    <xf numFmtId="3" fontId="42" fillId="0" borderId="12" xfId="0" applyNumberFormat="1" applyFont="1" applyBorder="1" applyAlignment="1">
      <alignment vertical="center"/>
    </xf>
    <xf numFmtId="3" fontId="42" fillId="0" borderId="11" xfId="0" applyNumberFormat="1" applyFont="1" applyBorder="1" applyAlignment="1">
      <alignment vertical="center"/>
    </xf>
    <xf numFmtId="3" fontId="42" fillId="0" borderId="15" xfId="0" applyNumberFormat="1" applyFont="1" applyBorder="1" applyAlignment="1" applyProtection="1">
      <alignment vertical="center"/>
      <protection locked="0"/>
    </xf>
    <xf numFmtId="4" fontId="42" fillId="0" borderId="33" xfId="0" applyNumberFormat="1" applyFont="1" applyBorder="1" applyAlignment="1">
      <alignment vertical="center"/>
    </xf>
    <xf numFmtId="4" fontId="42" fillId="0" borderId="32" xfId="0" applyNumberFormat="1" applyFont="1" applyBorder="1" applyAlignment="1" applyProtection="1">
      <alignment vertical="center"/>
      <protection locked="0"/>
    </xf>
    <xf numFmtId="4" fontId="42" fillId="0" borderId="12" xfId="0" applyNumberFormat="1" applyFont="1" applyBorder="1" applyAlignment="1" applyProtection="1">
      <alignment vertical="center"/>
      <protection locked="0"/>
    </xf>
    <xf numFmtId="4" fontId="42" fillId="0" borderId="11" xfId="0" applyNumberFormat="1" applyFont="1" applyBorder="1" applyAlignment="1">
      <alignment vertical="center"/>
    </xf>
    <xf numFmtId="4" fontId="42" fillId="0" borderId="3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3" fontId="42" fillId="0" borderId="10" xfId="0" applyNumberFormat="1" applyFont="1" applyBorder="1" applyAlignment="1">
      <alignment horizontal="right"/>
    </xf>
    <xf numFmtId="3" fontId="42" fillId="0" borderId="16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166" fontId="42" fillId="0" borderId="16" xfId="0" applyNumberFormat="1" applyFont="1" applyBorder="1" applyAlignment="1">
      <alignment horizontal="right"/>
    </xf>
    <xf numFmtId="0" fontId="56" fillId="0" borderId="34" xfId="0" applyFont="1" applyBorder="1" applyAlignment="1">
      <alignment vertical="center"/>
    </xf>
    <xf numFmtId="0" fontId="57" fillId="6" borderId="34" xfId="0" applyFont="1" applyFill="1" applyBorder="1" applyAlignment="1">
      <alignment vertical="center"/>
    </xf>
    <xf numFmtId="0" fontId="43" fillId="0" borderId="35" xfId="0" applyFont="1" applyBorder="1" applyAlignment="1" applyProtection="1">
      <alignment vertical="center"/>
      <protection locked="0"/>
    </xf>
    <xf numFmtId="0" fontId="45" fillId="5" borderId="34" xfId="0" applyFont="1" applyFill="1" applyBorder="1" applyAlignment="1" applyProtection="1">
      <alignment vertical="center"/>
      <protection locked="0"/>
    </xf>
    <xf numFmtId="0" fontId="45" fillId="5" borderId="34" xfId="0" applyFont="1" applyFill="1" applyBorder="1" applyProtection="1">
      <protection locked="0"/>
    </xf>
    <xf numFmtId="0" fontId="43" fillId="5" borderId="34" xfId="0" applyFont="1" applyFill="1" applyBorder="1" applyAlignment="1" applyProtection="1">
      <alignment horizontal="right" vertical="center"/>
      <protection locked="0"/>
    </xf>
    <xf numFmtId="0" fontId="43" fillId="5" borderId="34" xfId="0" quotePrefix="1" applyFont="1" applyFill="1" applyBorder="1" applyProtection="1">
      <protection locked="0"/>
    </xf>
    <xf numFmtId="0" fontId="43" fillId="5" borderId="36" xfId="0" applyFont="1" applyFill="1" applyBorder="1" applyAlignment="1">
      <alignment horizontal="center" vertical="center"/>
    </xf>
    <xf numFmtId="0" fontId="43" fillId="5" borderId="37" xfId="0" applyFont="1" applyFill="1" applyBorder="1" applyAlignment="1">
      <alignment horizontal="center" vertical="center"/>
    </xf>
    <xf numFmtId="0" fontId="43" fillId="0" borderId="38" xfId="0" applyFont="1" applyBorder="1" applyAlignment="1" applyProtection="1">
      <alignment vertical="center"/>
      <protection locked="0"/>
    </xf>
    <xf numFmtId="0" fontId="45" fillId="5" borderId="39" xfId="0" applyFont="1" applyFill="1" applyBorder="1" applyProtection="1">
      <protection locked="0"/>
    </xf>
    <xf numFmtId="0" fontId="43" fillId="5" borderId="39" xfId="0" applyFont="1" applyFill="1" applyBorder="1" applyAlignment="1" applyProtection="1">
      <alignment horizontal="right" vertical="center"/>
      <protection locked="0"/>
    </xf>
    <xf numFmtId="0" fontId="43" fillId="5" borderId="40" xfId="0" applyFont="1" applyFill="1" applyBorder="1" applyAlignment="1" applyProtection="1">
      <alignment horizontal="left" vertical="center"/>
      <protection locked="0"/>
    </xf>
    <xf numFmtId="0" fontId="58" fillId="0" borderId="0" xfId="0" applyFont="1"/>
    <xf numFmtId="0" fontId="45" fillId="5" borderId="38" xfId="0" applyFont="1" applyFill="1" applyBorder="1" applyProtection="1">
      <protection locked="0"/>
    </xf>
    <xf numFmtId="0" fontId="45" fillId="5" borderId="35" xfId="0" applyFont="1" applyFill="1" applyBorder="1" applyAlignment="1" applyProtection="1">
      <alignment vertical="center"/>
      <protection locked="0"/>
    </xf>
    <xf numFmtId="0" fontId="45" fillId="0" borderId="4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0" xfId="0" applyFont="1" applyAlignment="1">
      <alignment horizontal="left" vertical="center" indent="1"/>
    </xf>
    <xf numFmtId="0" fontId="40" fillId="0" borderId="0" xfId="0" applyFont="1" applyAlignment="1">
      <alignment vertical="center"/>
    </xf>
    <xf numFmtId="3" fontId="42" fillId="0" borderId="9" xfId="0" applyNumberFormat="1" applyFont="1" applyBorder="1" applyAlignment="1">
      <alignment horizontal="right"/>
    </xf>
    <xf numFmtId="3" fontId="42" fillId="0" borderId="11" xfId="0" applyNumberFormat="1" applyFont="1" applyBorder="1" applyAlignment="1">
      <alignment horizontal="right"/>
    </xf>
    <xf numFmtId="3" fontId="53" fillId="0" borderId="11" xfId="0" applyNumberFormat="1" applyFont="1" applyBorder="1" applyAlignment="1">
      <alignment horizontal="right"/>
    </xf>
    <xf numFmtId="166" fontId="42" fillId="0" borderId="11" xfId="0" applyNumberFormat="1" applyFont="1" applyBorder="1" applyAlignment="1">
      <alignment horizontal="right"/>
    </xf>
    <xf numFmtId="166" fontId="53" fillId="0" borderId="11" xfId="0" applyNumberFormat="1" applyFont="1" applyBorder="1" applyAlignment="1">
      <alignment horizontal="right"/>
    </xf>
    <xf numFmtId="166" fontId="42" fillId="0" borderId="33" xfId="0" applyNumberFormat="1" applyFont="1" applyBorder="1" applyAlignment="1">
      <alignment horizontal="right"/>
    </xf>
    <xf numFmtId="3" fontId="42" fillId="0" borderId="20" xfId="0" applyNumberFormat="1" applyFont="1" applyBorder="1" applyAlignment="1">
      <alignment horizontal="right"/>
    </xf>
    <xf numFmtId="3" fontId="42" fillId="0" borderId="9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4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 applyProtection="1">
      <alignment vertical="center"/>
      <protection locked="0"/>
    </xf>
    <xf numFmtId="3" fontId="42" fillId="0" borderId="14" xfId="0" applyNumberFormat="1" applyFont="1" applyBorder="1" applyAlignment="1" applyProtection="1">
      <alignment vertical="center"/>
      <protection locked="0"/>
    </xf>
    <xf numFmtId="4" fontId="42" fillId="0" borderId="3" xfId="0" applyNumberFormat="1" applyFont="1" applyBorder="1" applyAlignment="1" applyProtection="1">
      <alignment vertical="center"/>
      <protection locked="0"/>
    </xf>
    <xf numFmtId="4" fontId="42" fillId="0" borderId="11" xfId="0" applyNumberFormat="1" applyFont="1" applyBorder="1" applyAlignment="1" applyProtection="1">
      <alignment vertical="center"/>
      <protection locked="0"/>
    </xf>
    <xf numFmtId="4" fontId="42" fillId="0" borderId="29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0" fontId="43" fillId="0" borderId="41" xfId="0" applyFont="1" applyBorder="1" applyAlignment="1">
      <alignment vertical="center"/>
    </xf>
    <xf numFmtId="0" fontId="42" fillId="0" borderId="41" xfId="0" applyFont="1" applyBorder="1" applyAlignment="1">
      <alignment vertical="center"/>
    </xf>
    <xf numFmtId="0" fontId="42" fillId="0" borderId="9" xfId="0" applyFont="1" applyBorder="1" applyAlignment="1" applyProtection="1">
      <alignment horizontal="right"/>
      <protection locked="0"/>
    </xf>
    <xf numFmtId="0" fontId="42" fillId="0" borderId="11" xfId="0" applyFont="1" applyBorder="1" applyAlignment="1" applyProtection="1">
      <alignment horizontal="right"/>
      <protection locked="0"/>
    </xf>
    <xf numFmtId="0" fontId="42" fillId="0" borderId="11" xfId="0" applyFont="1" applyBorder="1" applyAlignment="1">
      <alignment horizontal="right"/>
    </xf>
    <xf numFmtId="0" fontId="42" fillId="0" borderId="14" xfId="0" applyFont="1" applyBorder="1" applyProtection="1">
      <protection locked="0"/>
    </xf>
    <xf numFmtId="0" fontId="42" fillId="0" borderId="11" xfId="0" applyFont="1" applyBorder="1" applyAlignment="1" applyProtection="1">
      <alignment vertical="center"/>
      <protection locked="0"/>
    </xf>
    <xf numFmtId="0" fontId="42" fillId="0" borderId="14" xfId="0" applyFont="1" applyBorder="1" applyAlignment="1" applyProtection="1">
      <alignment vertical="center"/>
      <protection locked="0"/>
    </xf>
    <xf numFmtId="0" fontId="42" fillId="0" borderId="3" xfId="0" applyFont="1" applyBorder="1" applyAlignment="1" applyProtection="1">
      <alignment vertical="center"/>
      <protection locked="0"/>
    </xf>
    <xf numFmtId="0" fontId="40" fillId="0" borderId="11" xfId="0" applyFont="1" applyBorder="1" applyAlignment="1">
      <alignment vertical="center"/>
    </xf>
    <xf numFmtId="0" fontId="42" fillId="0" borderId="29" xfId="0" applyFont="1" applyBorder="1" applyAlignment="1" applyProtection="1">
      <alignment vertical="center"/>
      <protection locked="0"/>
    </xf>
    <xf numFmtId="0" fontId="42" fillId="0" borderId="16" xfId="0" applyFont="1" applyBorder="1" applyAlignment="1" applyProtection="1">
      <alignment vertical="center"/>
      <protection locked="0"/>
    </xf>
    <xf numFmtId="0" fontId="64" fillId="4" borderId="0" xfId="0" applyFont="1" applyFill="1" applyAlignment="1">
      <alignment vertical="center"/>
    </xf>
    <xf numFmtId="0" fontId="62" fillId="4" borderId="0" xfId="0" applyFont="1" applyFill="1" applyAlignment="1">
      <alignment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0" fontId="45" fillId="5" borderId="39" xfId="0" applyFont="1" applyFill="1" applyBorder="1" applyAlignment="1" applyProtection="1">
      <alignment horizontal="center"/>
      <protection locked="0"/>
    </xf>
    <xf numFmtId="0" fontId="51" fillId="0" borderId="8" xfId="0" applyFont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6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12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6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8" xfId="0" applyFont="1" applyBorder="1" applyAlignment="1" applyProtection="1">
      <alignment horizont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20" fillId="0" borderId="2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17" xfId="0" applyFont="1" applyBorder="1" applyAlignment="1" applyProtection="1">
      <alignment horizontal="center"/>
      <protection locked="0"/>
    </xf>
    <xf numFmtId="0" fontId="42" fillId="0" borderId="1" xfId="0" applyFont="1" applyBorder="1"/>
    <xf numFmtId="0" fontId="42" fillId="0" borderId="15" xfId="0" applyFont="1" applyBorder="1"/>
    <xf numFmtId="0" fontId="58" fillId="0" borderId="1" xfId="0" applyFont="1" applyBorder="1" applyAlignment="1">
      <alignment vertical="center"/>
    </xf>
    <xf numFmtId="0" fontId="59" fillId="0" borderId="1" xfId="0" applyFont="1" applyBorder="1" applyAlignment="1">
      <alignment vertical="center" wrapText="1"/>
    </xf>
    <xf numFmtId="0" fontId="59" fillId="0" borderId="15" xfId="0" applyFont="1" applyBorder="1" applyAlignment="1">
      <alignment vertical="center" wrapText="1"/>
    </xf>
    <xf numFmtId="0" fontId="42" fillId="0" borderId="1" xfId="0" applyFont="1" applyBorder="1" applyAlignment="1">
      <alignment vertical="center"/>
    </xf>
    <xf numFmtId="0" fontId="42" fillId="0" borderId="15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0" fontId="58" fillId="0" borderId="42" xfId="0" applyFont="1" applyBorder="1" applyAlignment="1">
      <alignment vertical="center"/>
    </xf>
    <xf numFmtId="0" fontId="58" fillId="0" borderId="8" xfId="0" applyFont="1" applyBorder="1" applyAlignment="1">
      <alignment vertical="center"/>
    </xf>
    <xf numFmtId="0" fontId="58" fillId="0" borderId="10" xfId="0" applyFont="1" applyBorder="1" applyAlignment="1">
      <alignment vertical="center"/>
    </xf>
    <xf numFmtId="0" fontId="58" fillId="0" borderId="7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8" fillId="0" borderId="32" xfId="0" applyFont="1" applyBorder="1" applyAlignment="1">
      <alignment vertical="center"/>
    </xf>
    <xf numFmtId="0" fontId="59" fillId="0" borderId="32" xfId="0" applyFont="1" applyBorder="1" applyAlignment="1">
      <alignment vertical="center" wrapText="1"/>
    </xf>
    <xf numFmtId="0" fontId="60" fillId="6" borderId="0" xfId="0" applyFont="1" applyFill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9" fillId="0" borderId="0" xfId="0" applyFont="1" applyBorder="1" applyAlignment="1">
      <alignment vertical="center" wrapText="1"/>
    </xf>
    <xf numFmtId="0" fontId="59" fillId="0" borderId="32" xfId="0" applyFont="1" applyBorder="1" applyAlignment="1">
      <alignment vertical="center" wrapText="1"/>
    </xf>
    <xf numFmtId="0" fontId="55" fillId="0" borderId="7" xfId="0" applyFont="1" applyBorder="1" applyAlignment="1">
      <alignment horizontal="center" vertical="center"/>
    </xf>
    <xf numFmtId="0" fontId="61" fillId="0" borderId="0" xfId="0" applyFont="1" applyBorder="1" applyAlignment="1">
      <alignment vertical="center"/>
    </xf>
    <xf numFmtId="0" fontId="58" fillId="0" borderId="13" xfId="0" applyFont="1" applyBorder="1" applyAlignment="1">
      <alignment vertical="center"/>
    </xf>
    <xf numFmtId="0" fontId="42" fillId="0" borderId="42" xfId="0" applyFont="1" applyBorder="1"/>
    <xf numFmtId="0" fontId="42" fillId="0" borderId="10" xfId="0" applyFont="1" applyBorder="1"/>
    <xf numFmtId="0" fontId="42" fillId="0" borderId="7" xfId="0" applyFont="1" applyBorder="1"/>
    <xf numFmtId="0" fontId="42" fillId="0" borderId="0" xfId="0" applyFont="1" applyBorder="1"/>
    <xf numFmtId="0" fontId="42" fillId="0" borderId="32" xfId="0" applyFont="1" applyBorder="1"/>
    <xf numFmtId="0" fontId="42" fillId="5" borderId="0" xfId="0" applyFont="1" applyFill="1" applyBorder="1"/>
    <xf numFmtId="0" fontId="42" fillId="5" borderId="32" xfId="0" applyFont="1" applyFill="1" applyBorder="1"/>
    <xf numFmtId="0" fontId="42" fillId="0" borderId="0" xfId="0" applyFont="1" applyBorder="1" applyAlignment="1">
      <alignment horizontal="left"/>
    </xf>
    <xf numFmtId="0" fontId="42" fillId="0" borderId="32" xfId="0" applyFont="1" applyBorder="1" applyAlignment="1">
      <alignment horizontal="left"/>
    </xf>
    <xf numFmtId="0" fontId="45" fillId="0" borderId="7" xfId="0" applyFont="1" applyBorder="1"/>
    <xf numFmtId="0" fontId="40" fillId="0" borderId="0" xfId="0" applyFont="1" applyBorder="1"/>
    <xf numFmtId="0" fontId="45" fillId="0" borderId="0" xfId="0" applyFont="1" applyBorder="1"/>
    <xf numFmtId="0" fontId="45" fillId="0" borderId="32" xfId="0" applyFont="1" applyBorder="1"/>
    <xf numFmtId="0" fontId="42" fillId="0" borderId="13" xfId="0" applyFont="1" applyBorder="1"/>
    <xf numFmtId="0" fontId="42" fillId="0" borderId="42" xfId="0" applyFont="1" applyBorder="1" applyAlignment="1">
      <alignment vertical="center"/>
    </xf>
    <xf numFmtId="0" fontId="42" fillId="0" borderId="7" xfId="0" applyFont="1" applyBorder="1" applyAlignment="1">
      <alignment vertical="center"/>
    </xf>
    <xf numFmtId="0" fontId="42" fillId="0" borderId="0" xfId="0" applyFont="1" applyBorder="1" applyAlignment="1">
      <alignment horizontal="left" vertical="center" indent="2"/>
    </xf>
    <xf numFmtId="0" fontId="42" fillId="0" borderId="0" xfId="0" applyFont="1" applyBorder="1" applyAlignment="1">
      <alignment horizontal="left" vertical="center" indent="1"/>
    </xf>
    <xf numFmtId="0" fontId="42" fillId="0" borderId="32" xfId="0" applyFont="1" applyBorder="1" applyAlignment="1">
      <alignment horizontal="left" vertical="center" indent="1"/>
    </xf>
    <xf numFmtId="0" fontId="42" fillId="0" borderId="0" xfId="0" applyFont="1" applyBorder="1" applyAlignment="1">
      <alignment vertical="center"/>
    </xf>
    <xf numFmtId="0" fontId="42" fillId="0" borderId="32" xfId="0" applyFont="1" applyBorder="1" applyAlignment="1">
      <alignment vertical="center"/>
    </xf>
    <xf numFmtId="0" fontId="45" fillId="0" borderId="7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32" xfId="0" applyFont="1" applyBorder="1" applyAlignment="1">
      <alignment vertical="center"/>
    </xf>
    <xf numFmtId="0" fontId="42" fillId="0" borderId="13" xfId="0" applyFont="1" applyBorder="1" applyAlignment="1">
      <alignment vertical="center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21" zoomScaleNormal="100" workbookViewId="0">
      <selection activeCell="A40" sqref="A40:E49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193</v>
      </c>
    </row>
    <row r="2" spans="1:9" ht="15" customHeight="1"/>
    <row r="3" spans="1:9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9" s="2" customFormat="1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9" s="2" customFormat="1" ht="15" customHeight="1">
      <c r="B5" s="297" t="s">
        <v>214</v>
      </c>
      <c r="C5" s="297"/>
      <c r="D5" s="297"/>
      <c r="E5" s="297"/>
      <c r="F5" s="297"/>
      <c r="G5" s="297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 thickBot="1">
      <c r="A7" s="239" t="s">
        <v>215</v>
      </c>
      <c r="B7" s="240"/>
      <c r="C7" s="240" t="s">
        <v>216</v>
      </c>
      <c r="D7" s="240"/>
      <c r="E7" s="240"/>
      <c r="F7" s="240"/>
      <c r="G7" s="240"/>
      <c r="H7" s="175"/>
      <c r="I7" s="175"/>
    </row>
    <row r="8" spans="1:9" s="176" customFormat="1" ht="15" customHeight="1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9" s="176" customFormat="1" ht="15.75" thickBot="1">
      <c r="A9" s="241" t="s">
        <v>220</v>
      </c>
      <c r="B9" s="242"/>
      <c r="C9" s="243"/>
      <c r="D9" s="244"/>
      <c r="E9" s="245" t="s">
        <v>198</v>
      </c>
      <c r="F9" s="246" t="s">
        <v>221</v>
      </c>
      <c r="G9" s="247" t="s">
        <v>222</v>
      </c>
      <c r="H9" s="177"/>
      <c r="I9" s="177"/>
    </row>
    <row r="10" spans="1:9" s="2" customFormat="1" ht="15.75" customHeight="1">
      <c r="A10" s="257" t="s">
        <v>0</v>
      </c>
      <c r="B10" s="256" t="s">
        <v>223</v>
      </c>
      <c r="C10" s="256"/>
      <c r="D10" s="256"/>
      <c r="E10" s="186"/>
      <c r="F10" s="186"/>
      <c r="G10" s="186"/>
    </row>
    <row r="11" spans="1:9" s="2" customFormat="1" ht="15" customHeight="1">
      <c r="A11" s="352" t="s">
        <v>194</v>
      </c>
      <c r="B11" s="178" t="s">
        <v>224</v>
      </c>
      <c r="C11" s="178"/>
      <c r="D11" s="178"/>
      <c r="E11" s="353"/>
      <c r="F11" s="271">
        <v>102</v>
      </c>
      <c r="G11" s="220">
        <v>132</v>
      </c>
      <c r="H11" s="3"/>
    </row>
    <row r="12" spans="1:9" s="2" customFormat="1" ht="15" customHeight="1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0</v>
      </c>
      <c r="H12" s="3"/>
    </row>
    <row r="13" spans="1:9" s="2" customFormat="1" ht="15" customHeight="1">
      <c r="A13" s="354" t="s">
        <v>226</v>
      </c>
      <c r="B13" s="355" t="s">
        <v>227</v>
      </c>
      <c r="C13" s="357"/>
      <c r="D13" s="357"/>
      <c r="E13" s="358"/>
      <c r="F13" s="265">
        <f>SUM(F11:F12)</f>
        <v>102</v>
      </c>
      <c r="G13" s="222">
        <f>SUM(G11:G12)</f>
        <v>132</v>
      </c>
      <c r="H13" s="3"/>
    </row>
    <row r="14" spans="1:9" s="2" customFormat="1" ht="15" customHeight="1">
      <c r="A14" s="354" t="s">
        <v>228</v>
      </c>
      <c r="B14" s="359" t="s">
        <v>229</v>
      </c>
      <c r="C14" s="359"/>
      <c r="D14" s="359"/>
      <c r="E14" s="360"/>
      <c r="F14" s="272">
        <v>84</v>
      </c>
      <c r="G14" s="221">
        <v>112</v>
      </c>
      <c r="H14" s="204"/>
    </row>
    <row r="15" spans="1:9" s="2" customFormat="1" ht="15" customHeight="1">
      <c r="A15" s="354"/>
      <c r="B15" s="359" t="s">
        <v>230</v>
      </c>
      <c r="C15" s="359"/>
      <c r="D15" s="359"/>
      <c r="E15" s="360"/>
      <c r="F15" s="272">
        <v>17</v>
      </c>
      <c r="G15" s="221">
        <v>17</v>
      </c>
      <c r="H15" s="204"/>
    </row>
    <row r="16" spans="1:9" s="2" customFormat="1" ht="15" customHeight="1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  <c r="H16" s="204"/>
    </row>
    <row r="17" spans="1:8" s="2" customFormat="1" ht="15" customHeight="1">
      <c r="A17" s="354"/>
      <c r="B17" s="359" t="s">
        <v>232</v>
      </c>
      <c r="C17" s="359"/>
      <c r="D17" s="359"/>
      <c r="E17" s="360"/>
      <c r="F17" s="272">
        <v>1</v>
      </c>
      <c r="G17" s="221">
        <v>3</v>
      </c>
      <c r="H17" s="204"/>
    </row>
    <row r="18" spans="1:8" s="2" customFormat="1" ht="15" customHeight="1">
      <c r="A18" s="354" t="s">
        <v>233</v>
      </c>
      <c r="B18" s="355" t="s">
        <v>234</v>
      </c>
      <c r="C18" s="355"/>
      <c r="D18" s="355"/>
      <c r="E18" s="356"/>
      <c r="F18" s="265">
        <f>SUM(F19:F20)</f>
        <v>121</v>
      </c>
      <c r="G18" s="222">
        <f>SUM(G19:G20)</f>
        <v>152</v>
      </c>
      <c r="H18" s="204"/>
    </row>
    <row r="19" spans="1:8" s="2" customFormat="1" ht="15" customHeight="1">
      <c r="A19" s="354" t="s">
        <v>228</v>
      </c>
      <c r="B19" s="359" t="s">
        <v>235</v>
      </c>
      <c r="C19" s="355"/>
      <c r="D19" s="355"/>
      <c r="E19" s="356"/>
      <c r="F19" s="272">
        <v>13</v>
      </c>
      <c r="G19" s="221">
        <v>13</v>
      </c>
      <c r="H19" s="204"/>
    </row>
    <row r="20" spans="1:8" s="2" customFormat="1" ht="15" customHeight="1">
      <c r="A20" s="354"/>
      <c r="B20" s="359" t="s">
        <v>236</v>
      </c>
      <c r="C20" s="355"/>
      <c r="D20" s="355"/>
      <c r="E20" s="356"/>
      <c r="F20" s="272">
        <v>108</v>
      </c>
      <c r="G20" s="221">
        <v>139</v>
      </c>
      <c r="H20" s="204"/>
    </row>
    <row r="21" spans="1:8" s="183" customFormat="1" ht="15" customHeight="1">
      <c r="A21" s="361"/>
      <c r="B21" s="362" t="s">
        <v>237</v>
      </c>
      <c r="C21" s="363"/>
      <c r="D21" s="363"/>
      <c r="E21" s="364"/>
      <c r="F21" s="265">
        <f>F13+F18</f>
        <v>223</v>
      </c>
      <c r="G21" s="222">
        <f>G13+G18</f>
        <v>284</v>
      </c>
      <c r="H21" s="205"/>
    </row>
    <row r="22" spans="1:8" s="2" customFormat="1" ht="15" customHeight="1">
      <c r="A22" s="365" t="s">
        <v>197</v>
      </c>
      <c r="B22" s="329" t="s">
        <v>238</v>
      </c>
      <c r="C22" s="329"/>
      <c r="D22" s="329"/>
      <c r="E22" s="330"/>
      <c r="F22" s="273"/>
      <c r="G22" s="223"/>
      <c r="H22" s="207"/>
    </row>
    <row r="23" spans="1:8" s="2" customFormat="1" ht="15" customHeight="1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8" s="2" customFormat="1" ht="15" customHeight="1">
      <c r="A24" s="338" t="s">
        <v>194</v>
      </c>
      <c r="B24" s="339" t="s">
        <v>240</v>
      </c>
      <c r="C24" s="339"/>
      <c r="D24" s="339"/>
      <c r="E24" s="340"/>
      <c r="F24" s="224">
        <f>SUM(F25:F28)</f>
        <v>18046</v>
      </c>
      <c r="G24" s="224">
        <f>SUM(G25:G28)</f>
        <v>23911</v>
      </c>
      <c r="H24" s="3"/>
    </row>
    <row r="25" spans="1:8" s="2" customFormat="1" ht="15" customHeight="1">
      <c r="A25" s="341" t="s">
        <v>228</v>
      </c>
      <c r="B25" s="342" t="s">
        <v>241</v>
      </c>
      <c r="C25" s="342"/>
      <c r="D25" s="342"/>
      <c r="E25" s="343"/>
      <c r="F25" s="274">
        <v>8233</v>
      </c>
      <c r="G25" s="225">
        <v>10841</v>
      </c>
      <c r="H25" s="204"/>
    </row>
    <row r="26" spans="1:8" s="2" customFormat="1" ht="15" customHeight="1">
      <c r="A26" s="341"/>
      <c r="B26" s="342" t="s">
        <v>242</v>
      </c>
      <c r="C26" s="342"/>
      <c r="D26" s="342"/>
      <c r="E26" s="343"/>
      <c r="F26" s="274">
        <v>6587</v>
      </c>
      <c r="G26" s="225">
        <v>9625</v>
      </c>
      <c r="H26" s="204"/>
    </row>
    <row r="27" spans="1:8" s="2" customFormat="1" ht="15" customHeight="1">
      <c r="A27" s="341"/>
      <c r="B27" s="342" t="s">
        <v>243</v>
      </c>
      <c r="C27" s="342"/>
      <c r="D27" s="342"/>
      <c r="E27" s="343"/>
      <c r="F27" s="274">
        <v>1093</v>
      </c>
      <c r="G27" s="225">
        <v>1446</v>
      </c>
      <c r="H27" s="204"/>
    </row>
    <row r="28" spans="1:8" s="2" customFormat="1" ht="15" customHeight="1">
      <c r="A28" s="341"/>
      <c r="B28" s="342" t="s">
        <v>244</v>
      </c>
      <c r="C28" s="342"/>
      <c r="D28" s="342"/>
      <c r="E28" s="343"/>
      <c r="F28" s="274">
        <v>2133</v>
      </c>
      <c r="G28" s="225">
        <v>1999</v>
      </c>
      <c r="H28" s="204"/>
    </row>
    <row r="29" spans="1:8" s="2" customFormat="1" ht="15" customHeight="1">
      <c r="A29" s="341" t="s">
        <v>2</v>
      </c>
      <c r="B29" s="342" t="s">
        <v>245</v>
      </c>
      <c r="C29" s="342"/>
      <c r="D29" s="342"/>
      <c r="E29" s="344"/>
      <c r="F29" s="227">
        <f>SUM(F30:F33)</f>
        <v>2</v>
      </c>
      <c r="G29" s="226">
        <f>SUM(G30:G33)</f>
        <v>141</v>
      </c>
      <c r="H29" s="204"/>
    </row>
    <row r="30" spans="1:8" s="2" customFormat="1" ht="15" customHeight="1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  <c r="H30" s="204"/>
    </row>
    <row r="31" spans="1:8" s="2" customFormat="1" ht="15" customHeight="1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  <c r="H31" s="204"/>
    </row>
    <row r="32" spans="1:8" s="2" customFormat="1" ht="15" customHeight="1">
      <c r="A32" s="341"/>
      <c r="B32" s="342" t="s">
        <v>248</v>
      </c>
      <c r="C32" s="342"/>
      <c r="D32" s="342"/>
      <c r="E32" s="343"/>
      <c r="F32" s="274">
        <v>2</v>
      </c>
      <c r="G32" s="225">
        <v>14</v>
      </c>
      <c r="H32" s="204"/>
    </row>
    <row r="33" spans="1:8" s="2" customFormat="1" ht="15" customHeight="1">
      <c r="A33" s="341"/>
      <c r="B33" s="345" t="s">
        <v>249</v>
      </c>
      <c r="C33" s="346"/>
      <c r="D33" s="347"/>
      <c r="E33" s="348"/>
      <c r="F33" s="274">
        <v>0</v>
      </c>
      <c r="G33" s="225">
        <v>127</v>
      </c>
      <c r="H33" s="204"/>
    </row>
    <row r="34" spans="1:8" s="2" customFormat="1" ht="15" customHeight="1">
      <c r="A34" s="341" t="s">
        <v>226</v>
      </c>
      <c r="B34" s="342" t="s">
        <v>250</v>
      </c>
      <c r="C34" s="342"/>
      <c r="D34" s="342"/>
      <c r="E34" s="344"/>
      <c r="F34" s="227">
        <f>F24+F29</f>
        <v>18048</v>
      </c>
      <c r="G34" s="227">
        <f>G24+G29</f>
        <v>24052</v>
      </c>
      <c r="H34" s="204" t="s">
        <v>195</v>
      </c>
    </row>
    <row r="35" spans="1:8" s="2" customFormat="1" ht="15" customHeight="1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  <c r="H35" s="204"/>
    </row>
    <row r="36" spans="1:8" s="2" customFormat="1" ht="15" customHeight="1">
      <c r="A36" s="341" t="s">
        <v>233</v>
      </c>
      <c r="B36" s="342" t="s">
        <v>252</v>
      </c>
      <c r="C36" s="342"/>
      <c r="D36" s="347"/>
      <c r="E36" s="348"/>
      <c r="F36" s="274">
        <v>0</v>
      </c>
      <c r="G36" s="225">
        <v>0</v>
      </c>
      <c r="H36" s="204"/>
    </row>
    <row r="37" spans="1:8" s="183" customFormat="1" ht="15" customHeight="1">
      <c r="A37" s="349"/>
      <c r="B37" s="350" t="s">
        <v>253</v>
      </c>
      <c r="C37" s="350"/>
      <c r="D37" s="350"/>
      <c r="E37" s="344"/>
      <c r="F37" s="227">
        <f>F34+F36</f>
        <v>18048</v>
      </c>
      <c r="G37" s="226">
        <f>G34+G36</f>
        <v>24052</v>
      </c>
      <c r="H37" s="205"/>
    </row>
    <row r="38" spans="1:8" s="2" customFormat="1" ht="15" customHeight="1">
      <c r="A38" s="351" t="s">
        <v>197</v>
      </c>
      <c r="B38" s="331" t="s">
        <v>254</v>
      </c>
      <c r="C38" s="331"/>
      <c r="D38" s="332"/>
      <c r="E38" s="333"/>
      <c r="F38" s="275">
        <v>0</v>
      </c>
      <c r="G38" s="228">
        <v>0</v>
      </c>
      <c r="H38" s="207"/>
    </row>
    <row r="39" spans="1:8" s="183" customFormat="1" ht="15" customHeight="1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8" s="2" customFormat="1" ht="15" customHeight="1">
      <c r="A40" s="366" t="s">
        <v>194</v>
      </c>
      <c r="B40" s="336" t="s">
        <v>256</v>
      </c>
      <c r="C40" s="336"/>
      <c r="D40" s="336"/>
      <c r="E40" s="337"/>
      <c r="F40" s="229">
        <f>SUM(F41:F42)</f>
        <v>0</v>
      </c>
      <c r="G40" s="229">
        <f>SUM(G41:G42)</f>
        <v>0</v>
      </c>
      <c r="H40" s="207" t="str">
        <f>IF(OR(F41="",G41=""),"",(F41-G41)/G41)</f>
        <v/>
      </c>
    </row>
    <row r="41" spans="1:8" s="2" customFormat="1" ht="15" customHeight="1">
      <c r="A41" s="367" t="s">
        <v>228</v>
      </c>
      <c r="B41" s="368" t="s">
        <v>257</v>
      </c>
      <c r="C41" s="369"/>
      <c r="D41" s="369"/>
      <c r="E41" s="370"/>
      <c r="F41" s="276"/>
      <c r="G41" s="230"/>
      <c r="H41" s="207"/>
    </row>
    <row r="42" spans="1:8" s="2" customFormat="1" ht="15" customHeight="1">
      <c r="A42" s="367"/>
      <c r="B42" s="368" t="s">
        <v>258</v>
      </c>
      <c r="C42" s="369"/>
      <c r="D42" s="369"/>
      <c r="E42" s="370"/>
      <c r="F42" s="277"/>
      <c r="G42" s="231"/>
      <c r="H42" s="207"/>
    </row>
    <row r="43" spans="1:8" s="2" customFormat="1" ht="15" customHeight="1">
      <c r="A43" s="367" t="s">
        <v>2</v>
      </c>
      <c r="B43" s="371" t="s">
        <v>259</v>
      </c>
      <c r="C43" s="371"/>
      <c r="D43" s="371"/>
      <c r="E43" s="372"/>
      <c r="F43" s="277"/>
      <c r="G43" s="231"/>
      <c r="H43" s="170" t="s">
        <v>195</v>
      </c>
    </row>
    <row r="44" spans="1:8" s="2" customFormat="1" ht="15" customHeight="1">
      <c r="A44" s="367" t="s">
        <v>226</v>
      </c>
      <c r="B44" s="371" t="s">
        <v>260</v>
      </c>
      <c r="C44" s="371"/>
      <c r="D44" s="371"/>
      <c r="E44" s="372"/>
      <c r="F44" s="232">
        <f>F40+F43</f>
        <v>0</v>
      </c>
      <c r="G44" s="232">
        <f>G40+G43</f>
        <v>0</v>
      </c>
      <c r="H44" s="170" t="str">
        <f>IF(OR(F45="",G45=""),"",(F45-G45)/G45)</f>
        <v/>
      </c>
    </row>
    <row r="45" spans="1:8" s="2" customFormat="1" ht="15" customHeight="1">
      <c r="A45" s="367" t="s">
        <v>233</v>
      </c>
      <c r="B45" s="371" t="s">
        <v>261</v>
      </c>
      <c r="C45" s="371"/>
      <c r="D45" s="371"/>
      <c r="E45" s="372"/>
      <c r="F45" s="277"/>
      <c r="G45" s="231"/>
      <c r="H45" s="170" t="s">
        <v>195</v>
      </c>
    </row>
    <row r="46" spans="1:8" s="183" customFormat="1" ht="15" customHeight="1">
      <c r="A46" s="373" t="s">
        <v>197</v>
      </c>
      <c r="B46" s="374" t="s">
        <v>262</v>
      </c>
      <c r="C46" s="375"/>
      <c r="D46" s="375"/>
      <c r="E46" s="376"/>
      <c r="F46" s="232">
        <f>F44+F45</f>
        <v>0</v>
      </c>
      <c r="G46" s="232">
        <f>G44+G45</f>
        <v>0</v>
      </c>
      <c r="H46" s="184"/>
    </row>
    <row r="47" spans="1:8" s="2" customFormat="1" ht="15" customHeight="1">
      <c r="A47" s="367" t="s">
        <v>228</v>
      </c>
      <c r="B47" s="368" t="s">
        <v>263</v>
      </c>
      <c r="C47" s="371"/>
      <c r="D47" s="371"/>
      <c r="E47" s="372"/>
      <c r="F47" s="278"/>
      <c r="G47" s="233"/>
      <c r="H47" s="207"/>
    </row>
    <row r="48" spans="1:8" s="2" customFormat="1" ht="15" customHeight="1">
      <c r="A48" s="367"/>
      <c r="B48" s="368" t="s">
        <v>264</v>
      </c>
      <c r="C48" s="371"/>
      <c r="D48" s="371"/>
      <c r="E48" s="372"/>
      <c r="F48" s="278"/>
      <c r="G48" s="233"/>
      <c r="H48" s="207"/>
    </row>
    <row r="49" spans="1:9" s="2" customFormat="1" ht="15" customHeight="1">
      <c r="A49" s="377" t="s">
        <v>197</v>
      </c>
      <c r="B49" s="334" t="s">
        <v>265</v>
      </c>
      <c r="C49" s="334"/>
      <c r="D49" s="334"/>
      <c r="E49" s="335"/>
      <c r="F49" s="279"/>
      <c r="G49" s="234"/>
      <c r="H49" s="207"/>
    </row>
    <row r="50" spans="1:9" ht="15" customHeight="1">
      <c r="A50" s="191" t="s">
        <v>266</v>
      </c>
      <c r="B50" s="182"/>
      <c r="C50" s="182"/>
      <c r="D50" s="182"/>
      <c r="E50" s="182"/>
      <c r="F50" s="192"/>
      <c r="G50" s="192"/>
      <c r="I50" s="170"/>
    </row>
    <row r="51" spans="1:9" s="2" customFormat="1" ht="15" customHeight="1">
      <c r="A51" s="193"/>
      <c r="B51" s="194"/>
      <c r="C51" s="194"/>
      <c r="D51" s="194"/>
      <c r="E51" s="194"/>
      <c r="F51" s="194"/>
      <c r="G51" s="195"/>
    </row>
    <row r="52" spans="1:9" s="2" customFormat="1" ht="15" customHeight="1">
      <c r="A52" s="196"/>
      <c r="B52" s="197"/>
      <c r="C52" s="197"/>
      <c r="D52" s="197"/>
      <c r="E52" s="197"/>
      <c r="F52" s="197"/>
      <c r="G52" s="198"/>
    </row>
    <row r="53" spans="1:9" s="2" customFormat="1" ht="15" customHeight="1">
      <c r="A53" s="199"/>
      <c r="B53" s="200"/>
      <c r="C53" s="200"/>
      <c r="D53" s="200"/>
      <c r="E53" s="200"/>
      <c r="F53" s="200"/>
      <c r="G53" s="201"/>
    </row>
    <row r="54" spans="1:9" ht="15" customHeight="1">
      <c r="A54" s="202"/>
      <c r="B54" s="178"/>
      <c r="C54" s="178"/>
      <c r="D54" s="178"/>
      <c r="E54" s="178"/>
      <c r="F54" s="182"/>
      <c r="G54" s="182"/>
    </row>
    <row r="55" spans="1:9" s="185" customFormat="1" ht="15" customHeight="1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9" ht="15" customHeight="1">
      <c r="A56" s="294" t="s">
        <v>269</v>
      </c>
      <c r="B56" s="294"/>
      <c r="C56" s="294"/>
      <c r="D56" s="252"/>
      <c r="E56" s="252"/>
      <c r="F56" s="252"/>
      <c r="G56" s="252"/>
    </row>
    <row r="57" spans="1:9" ht="15" customHeight="1">
      <c r="A57" s="252"/>
      <c r="B57" s="252"/>
      <c r="C57" s="252"/>
      <c r="D57" s="252"/>
      <c r="E57" s="252"/>
      <c r="F57" s="252"/>
      <c r="G57" s="252"/>
    </row>
    <row r="58" spans="1:9" s="173" customFormat="1" ht="15" customHeight="1">
      <c r="A58" s="295" t="s">
        <v>270</v>
      </c>
      <c r="B58" s="295"/>
      <c r="C58" s="295"/>
      <c r="D58" s="295"/>
      <c r="E58" s="295"/>
      <c r="F58" s="295"/>
      <c r="G58" s="295"/>
    </row>
    <row r="59" spans="1:9" s="173" customFormat="1" ht="15" customHeight="1">
      <c r="A59" s="295" t="s">
        <v>271</v>
      </c>
      <c r="B59" s="295"/>
      <c r="C59" s="295"/>
      <c r="D59" s="295"/>
      <c r="E59" s="295"/>
      <c r="F59" s="295"/>
      <c r="G59" s="252"/>
    </row>
    <row r="60" spans="1:9" s="173" customFormat="1" ht="15" customHeight="1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9" s="173" customFormat="1" ht="15" customHeight="1">
      <c r="A61" s="295" t="s">
        <v>274</v>
      </c>
      <c r="B61" s="295"/>
      <c r="C61" s="295"/>
      <c r="D61" s="295"/>
      <c r="E61" s="295"/>
      <c r="F61" s="295"/>
      <c r="G61" s="252"/>
    </row>
    <row r="62" spans="1:9" s="173" customFormat="1" ht="15" customHeight="1">
      <c r="A62" s="252"/>
      <c r="B62" s="295" t="s">
        <v>275</v>
      </c>
      <c r="C62" s="295"/>
      <c r="D62" s="295"/>
      <c r="E62" s="295"/>
      <c r="F62" s="252"/>
      <c r="G62" s="252"/>
    </row>
    <row r="63" spans="1:9" s="203" customFormat="1" ht="15" customHeight="1">
      <c r="A63" s="296" t="s">
        <v>276</v>
      </c>
      <c r="B63" s="296"/>
      <c r="C63" s="252"/>
      <c r="D63" s="252"/>
      <c r="E63" s="252"/>
      <c r="F63" s="252"/>
      <c r="G63" s="252"/>
    </row>
    <row r="64" spans="1:9" s="173" customFormat="1" ht="15" customHeight="1">
      <c r="A64" s="292" t="s">
        <v>277</v>
      </c>
      <c r="B64" s="292"/>
      <c r="C64" s="292"/>
      <c r="D64" s="292"/>
      <c r="E64" s="292"/>
      <c r="F64" s="292"/>
      <c r="G64" s="292"/>
    </row>
    <row r="65" spans="1:7" ht="15" customHeight="1">
      <c r="A65" s="292" t="s">
        <v>278</v>
      </c>
      <c r="B65" s="292"/>
      <c r="C65" s="292"/>
      <c r="D65" s="292"/>
      <c r="E65" s="292"/>
      <c r="F65" s="292"/>
      <c r="G65" s="292"/>
    </row>
    <row r="66" spans="1:7" ht="15" customHeight="1">
      <c r="A66" s="292" t="s">
        <v>279</v>
      </c>
      <c r="B66" s="292"/>
      <c r="C66" s="292"/>
      <c r="D66" s="292"/>
      <c r="E66" s="292"/>
      <c r="F66" s="292"/>
      <c r="G66" s="292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35">
    <mergeCell ref="B35:D35"/>
    <mergeCell ref="B36:C36"/>
    <mergeCell ref="D36:E36"/>
    <mergeCell ref="B37:D37"/>
    <mergeCell ref="B38:C38"/>
    <mergeCell ref="D38:E38"/>
    <mergeCell ref="A4:G4"/>
    <mergeCell ref="A3:G3"/>
    <mergeCell ref="B5:G5"/>
    <mergeCell ref="C8:E8"/>
    <mergeCell ref="F39:G39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A64:G64"/>
    <mergeCell ref="A65:G65"/>
    <mergeCell ref="A66:G66"/>
    <mergeCell ref="F55:G55"/>
    <mergeCell ref="A55:E55"/>
    <mergeCell ref="A56:C56"/>
    <mergeCell ref="A58:G58"/>
    <mergeCell ref="A59:F59"/>
    <mergeCell ref="A60:C60"/>
    <mergeCell ref="D60:F60"/>
    <mergeCell ref="A61:F61"/>
    <mergeCell ref="B62:E62"/>
    <mergeCell ref="A63:B63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topLeftCell="A27" workbookViewId="0">
      <selection activeCell="P55" sqref="P5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207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82">
        <v>69</v>
      </c>
      <c r="G11" s="179">
        <v>76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83">
        <v>0</v>
      </c>
      <c r="G12" s="180">
        <v>2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84">
        <f>SUM(F11:F12)</f>
        <v>69</v>
      </c>
      <c r="G13" s="181">
        <f>SUM(G11:G12)</f>
        <v>78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83">
        <v>50</v>
      </c>
      <c r="G14" s="180">
        <v>63</v>
      </c>
    </row>
    <row r="15" spans="1:7">
      <c r="A15" s="354"/>
      <c r="B15" s="359" t="s">
        <v>230</v>
      </c>
      <c r="C15" s="359"/>
      <c r="D15" s="359"/>
      <c r="E15" s="360"/>
      <c r="F15" s="283">
        <v>19</v>
      </c>
      <c r="G15" s="180">
        <v>11</v>
      </c>
    </row>
    <row r="16" spans="1:7">
      <c r="A16" s="354"/>
      <c r="B16" s="359" t="s">
        <v>231</v>
      </c>
      <c r="C16" s="359"/>
      <c r="D16" s="359"/>
      <c r="E16" s="360"/>
      <c r="F16" s="283">
        <v>0</v>
      </c>
      <c r="G16" s="180">
        <v>0</v>
      </c>
    </row>
    <row r="17" spans="1:7">
      <c r="A17" s="354"/>
      <c r="B17" s="359" t="s">
        <v>232</v>
      </c>
      <c r="C17" s="359"/>
      <c r="D17" s="359"/>
      <c r="E17" s="360"/>
      <c r="F17" s="283">
        <v>0</v>
      </c>
      <c r="G17" s="180">
        <v>4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84">
        <f>SUM(F19:F20)</f>
        <v>180</v>
      </c>
      <c r="G18" s="181">
        <f>SUM(G19:G20)</f>
        <v>153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83">
        <v>19</v>
      </c>
      <c r="G19" s="180">
        <v>15</v>
      </c>
    </row>
    <row r="20" spans="1:7">
      <c r="A20" s="354"/>
      <c r="B20" s="359" t="s">
        <v>236</v>
      </c>
      <c r="C20" s="355"/>
      <c r="D20" s="355"/>
      <c r="E20" s="356"/>
      <c r="F20" s="283">
        <v>161</v>
      </c>
      <c r="G20" s="180">
        <v>138</v>
      </c>
    </row>
    <row r="21" spans="1:7">
      <c r="A21" s="361"/>
      <c r="B21" s="362" t="s">
        <v>237</v>
      </c>
      <c r="C21" s="363"/>
      <c r="D21" s="363"/>
      <c r="E21" s="364"/>
      <c r="F21" s="284">
        <f>F13+F18</f>
        <v>249</v>
      </c>
      <c r="G21" s="181">
        <f>G13+G18</f>
        <v>231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85"/>
      <c r="G22" s="206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187">
        <f>SUM(F25:F28)</f>
        <v>11873</v>
      </c>
      <c r="G24" s="187">
        <f>SUM(G25:G28)</f>
        <v>12159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86">
        <v>5035</v>
      </c>
      <c r="G25" s="188">
        <v>5790</v>
      </c>
    </row>
    <row r="26" spans="1:7">
      <c r="A26" s="341"/>
      <c r="B26" s="342" t="s">
        <v>242</v>
      </c>
      <c r="C26" s="342"/>
      <c r="D26" s="342"/>
      <c r="E26" s="343"/>
      <c r="F26" s="286">
        <v>4847</v>
      </c>
      <c r="G26" s="188">
        <v>5295</v>
      </c>
    </row>
    <row r="27" spans="1:7">
      <c r="A27" s="341"/>
      <c r="B27" s="342" t="s">
        <v>243</v>
      </c>
      <c r="C27" s="342"/>
      <c r="D27" s="342"/>
      <c r="E27" s="343"/>
      <c r="F27" s="286">
        <v>872</v>
      </c>
      <c r="G27" s="188">
        <v>406</v>
      </c>
    </row>
    <row r="28" spans="1:7">
      <c r="A28" s="341"/>
      <c r="B28" s="342" t="s">
        <v>244</v>
      </c>
      <c r="C28" s="342"/>
      <c r="D28" s="342"/>
      <c r="E28" s="343"/>
      <c r="F28" s="286">
        <v>1119</v>
      </c>
      <c r="G28" s="188">
        <v>668</v>
      </c>
    </row>
    <row r="29" spans="1:7">
      <c r="A29" s="341" t="s">
        <v>2</v>
      </c>
      <c r="B29" s="342" t="s">
        <v>245</v>
      </c>
      <c r="C29" s="342"/>
      <c r="D29" s="342"/>
      <c r="E29" s="344"/>
      <c r="F29" s="190">
        <f>SUM(F30:F33)</f>
        <v>1</v>
      </c>
      <c r="G29" s="189">
        <f>SUM(G30:G33)</f>
        <v>28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86">
        <v>0</v>
      </c>
      <c r="G30" s="188">
        <v>0</v>
      </c>
    </row>
    <row r="31" spans="1:7">
      <c r="A31" s="341"/>
      <c r="B31" s="342" t="s">
        <v>247</v>
      </c>
      <c r="C31" s="342"/>
      <c r="D31" s="342"/>
      <c r="E31" s="343"/>
      <c r="F31" s="286">
        <v>0</v>
      </c>
      <c r="G31" s="188">
        <v>0</v>
      </c>
    </row>
    <row r="32" spans="1:7">
      <c r="A32" s="341"/>
      <c r="B32" s="342" t="s">
        <v>248</v>
      </c>
      <c r="C32" s="342"/>
      <c r="D32" s="342"/>
      <c r="E32" s="343"/>
      <c r="F32" s="286">
        <v>0</v>
      </c>
      <c r="G32" s="188">
        <v>18</v>
      </c>
    </row>
    <row r="33" spans="1:7">
      <c r="A33" s="341"/>
      <c r="B33" s="345" t="s">
        <v>249</v>
      </c>
      <c r="C33" s="346"/>
      <c r="D33" s="347"/>
      <c r="E33" s="348"/>
      <c r="F33" s="286">
        <v>1</v>
      </c>
      <c r="G33" s="188">
        <v>10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190">
        <f>F24+F29</f>
        <v>11874</v>
      </c>
      <c r="G34" s="190">
        <f>G24+G29</f>
        <v>12187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86">
        <v>0</v>
      </c>
      <c r="G35" s="188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86">
        <v>92</v>
      </c>
      <c r="G36" s="188">
        <v>17</v>
      </c>
    </row>
    <row r="37" spans="1:7">
      <c r="A37" s="349"/>
      <c r="B37" s="350" t="s">
        <v>253</v>
      </c>
      <c r="C37" s="350"/>
      <c r="D37" s="350"/>
      <c r="E37" s="344"/>
      <c r="F37" s="190">
        <f>F34+F36</f>
        <v>11966</v>
      </c>
      <c r="G37" s="189">
        <f>G34+G36</f>
        <v>12204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87">
        <v>33</v>
      </c>
      <c r="G38" s="208">
        <v>6</v>
      </c>
    </row>
    <row r="39" spans="1:7">
      <c r="A39" s="257" t="s">
        <v>6</v>
      </c>
      <c r="B39" s="258" t="s">
        <v>255</v>
      </c>
      <c r="C39" s="258"/>
      <c r="D39" s="258"/>
      <c r="E39" s="260"/>
      <c r="F39" s="300"/>
      <c r="G39" s="300"/>
    </row>
    <row r="40" spans="1:7">
      <c r="A40" s="366" t="s">
        <v>194</v>
      </c>
      <c r="B40" s="336" t="s">
        <v>256</v>
      </c>
      <c r="C40" s="336"/>
      <c r="D40" s="336"/>
      <c r="E40" s="337"/>
      <c r="F40" s="209">
        <f>SUM(F41:F42)</f>
        <v>0</v>
      </c>
      <c r="G40" s="216">
        <f>SUM(G41:G42)</f>
        <v>4.1500000000000004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88"/>
      <c r="G41" s="217">
        <v>4.1500000000000004</v>
      </c>
    </row>
    <row r="42" spans="1:7">
      <c r="A42" s="367"/>
      <c r="B42" s="368" t="s">
        <v>258</v>
      </c>
      <c r="C42" s="369"/>
      <c r="D42" s="369"/>
      <c r="E42" s="370"/>
      <c r="F42" s="286"/>
      <c r="G42" s="213">
        <v>0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86"/>
      <c r="G43" s="213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190">
        <f>F40+F43</f>
        <v>0</v>
      </c>
      <c r="G44" s="218">
        <f>G40+G43</f>
        <v>4.1500000000000004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86"/>
      <c r="G45" s="213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89">
        <f>F44+F45</f>
        <v>0</v>
      </c>
      <c r="G46" s="218">
        <f>G44+G45</f>
        <v>4.1500000000000004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90"/>
      <c r="G47" s="214">
        <v>0</v>
      </c>
    </row>
    <row r="48" spans="1:7">
      <c r="A48" s="367"/>
      <c r="B48" s="368" t="s">
        <v>264</v>
      </c>
      <c r="C48" s="371"/>
      <c r="D48" s="371"/>
      <c r="E48" s="372"/>
      <c r="F48" s="290"/>
      <c r="G48" s="219">
        <v>4.1500000000000004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91"/>
      <c r="G49" s="215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topLeftCell="A24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208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82">
        <v>70</v>
      </c>
      <c r="G11" s="179">
        <v>70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83">
        <v>0</v>
      </c>
      <c r="G12" s="180">
        <v>0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84">
        <f>SUM(F11:F12)</f>
        <v>70</v>
      </c>
      <c r="G13" s="181">
        <f>SUM(G11:G12)</f>
        <v>70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83">
        <v>70</v>
      </c>
      <c r="G14" s="180">
        <v>70</v>
      </c>
    </row>
    <row r="15" spans="1:7">
      <c r="A15" s="354"/>
      <c r="B15" s="359" t="s">
        <v>230</v>
      </c>
      <c r="C15" s="359"/>
      <c r="D15" s="359"/>
      <c r="E15" s="360"/>
      <c r="F15" s="283">
        <v>0</v>
      </c>
      <c r="G15" s="180">
        <v>0</v>
      </c>
    </row>
    <row r="16" spans="1:7">
      <c r="A16" s="354"/>
      <c r="B16" s="359" t="s">
        <v>231</v>
      </c>
      <c r="C16" s="359"/>
      <c r="D16" s="359"/>
      <c r="E16" s="360"/>
      <c r="F16" s="283">
        <v>0</v>
      </c>
      <c r="G16" s="180">
        <v>0</v>
      </c>
    </row>
    <row r="17" spans="1:7">
      <c r="A17" s="354"/>
      <c r="B17" s="359" t="s">
        <v>232</v>
      </c>
      <c r="C17" s="359"/>
      <c r="D17" s="359"/>
      <c r="E17" s="360"/>
      <c r="F17" s="283">
        <v>0</v>
      </c>
      <c r="G17" s="180">
        <v>0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84">
        <f>SUM(F19:F20)</f>
        <v>132</v>
      </c>
      <c r="G18" s="181">
        <f>SUM(G19:G20)</f>
        <v>97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83">
        <v>29</v>
      </c>
      <c r="G19" s="180">
        <v>5</v>
      </c>
    </row>
    <row r="20" spans="1:7">
      <c r="A20" s="354"/>
      <c r="B20" s="359" t="s">
        <v>236</v>
      </c>
      <c r="C20" s="355"/>
      <c r="D20" s="355"/>
      <c r="E20" s="356"/>
      <c r="F20" s="283">
        <v>103</v>
      </c>
      <c r="G20" s="180">
        <v>92</v>
      </c>
    </row>
    <row r="21" spans="1:7">
      <c r="A21" s="361"/>
      <c r="B21" s="362" t="s">
        <v>237</v>
      </c>
      <c r="C21" s="363"/>
      <c r="D21" s="363"/>
      <c r="E21" s="364"/>
      <c r="F21" s="284">
        <f>F13+F18</f>
        <v>202</v>
      </c>
      <c r="G21" s="181">
        <f>G13+G18</f>
        <v>167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85"/>
      <c r="G22" s="206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187">
        <f>SUM(F25:F28)</f>
        <v>13183</v>
      </c>
      <c r="G24" s="187">
        <f>SUM(G25:G28)</f>
        <v>12775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86">
        <v>6911</v>
      </c>
      <c r="G25" s="188">
        <v>6538</v>
      </c>
    </row>
    <row r="26" spans="1:7">
      <c r="A26" s="341"/>
      <c r="B26" s="342" t="s">
        <v>242</v>
      </c>
      <c r="C26" s="342"/>
      <c r="D26" s="342"/>
      <c r="E26" s="343"/>
      <c r="F26" s="286">
        <v>6230</v>
      </c>
      <c r="G26" s="188">
        <v>6204</v>
      </c>
    </row>
    <row r="27" spans="1:7">
      <c r="A27" s="341"/>
      <c r="B27" s="342" t="s">
        <v>243</v>
      </c>
      <c r="C27" s="342"/>
      <c r="D27" s="342"/>
      <c r="E27" s="343"/>
      <c r="F27" s="286">
        <v>25</v>
      </c>
      <c r="G27" s="188">
        <v>23</v>
      </c>
    </row>
    <row r="28" spans="1:7">
      <c r="A28" s="341"/>
      <c r="B28" s="342" t="s">
        <v>244</v>
      </c>
      <c r="C28" s="342"/>
      <c r="D28" s="342"/>
      <c r="E28" s="343"/>
      <c r="F28" s="286">
        <v>17</v>
      </c>
      <c r="G28" s="188">
        <v>10</v>
      </c>
    </row>
    <row r="29" spans="1:7">
      <c r="A29" s="341" t="s">
        <v>2</v>
      </c>
      <c r="B29" s="342" t="s">
        <v>245</v>
      </c>
      <c r="C29" s="342"/>
      <c r="D29" s="342"/>
      <c r="E29" s="344"/>
      <c r="F29" s="190">
        <f>SUM(F30:F33)</f>
        <v>9</v>
      </c>
      <c r="G29" s="189">
        <f>SUM(G30:G33)</f>
        <v>0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86">
        <v>0</v>
      </c>
      <c r="G30" s="188">
        <v>0</v>
      </c>
    </row>
    <row r="31" spans="1:7">
      <c r="A31" s="341"/>
      <c r="B31" s="342" t="s">
        <v>247</v>
      </c>
      <c r="C31" s="342"/>
      <c r="D31" s="342"/>
      <c r="E31" s="343"/>
      <c r="F31" s="286">
        <v>0</v>
      </c>
      <c r="G31" s="188">
        <v>0</v>
      </c>
    </row>
    <row r="32" spans="1:7">
      <c r="A32" s="341"/>
      <c r="B32" s="342" t="s">
        <v>248</v>
      </c>
      <c r="C32" s="342"/>
      <c r="D32" s="342"/>
      <c r="E32" s="343"/>
      <c r="F32" s="286">
        <v>0</v>
      </c>
      <c r="G32" s="188">
        <v>0</v>
      </c>
    </row>
    <row r="33" spans="1:7">
      <c r="A33" s="341"/>
      <c r="B33" s="345" t="s">
        <v>249</v>
      </c>
      <c r="C33" s="346"/>
      <c r="D33" s="347"/>
      <c r="E33" s="348"/>
      <c r="F33" s="286">
        <v>9</v>
      </c>
      <c r="G33" s="188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190">
        <f>F24+F29</f>
        <v>13192</v>
      </c>
      <c r="G34" s="190">
        <f>G24+G29</f>
        <v>12775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86">
        <v>0</v>
      </c>
      <c r="G35" s="188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86">
        <v>1</v>
      </c>
      <c r="G36" s="188">
        <v>0</v>
      </c>
    </row>
    <row r="37" spans="1:7">
      <c r="A37" s="349"/>
      <c r="B37" s="350" t="s">
        <v>253</v>
      </c>
      <c r="C37" s="350"/>
      <c r="D37" s="350"/>
      <c r="E37" s="344"/>
      <c r="F37" s="190">
        <f>F34+F36</f>
        <v>13193</v>
      </c>
      <c r="G37" s="189">
        <f>G34+G36</f>
        <v>12775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87">
        <v>0</v>
      </c>
      <c r="G38" s="208">
        <v>12</v>
      </c>
    </row>
    <row r="39" spans="1:7">
      <c r="A39" s="257" t="s">
        <v>6</v>
      </c>
      <c r="B39" s="258" t="s">
        <v>255</v>
      </c>
      <c r="C39" s="258"/>
      <c r="D39" s="258"/>
      <c r="E39" s="260"/>
      <c r="F39" s="300"/>
      <c r="G39" s="300"/>
    </row>
    <row r="40" spans="1:7">
      <c r="A40" s="366" t="s">
        <v>194</v>
      </c>
      <c r="B40" s="336" t="s">
        <v>256</v>
      </c>
      <c r="C40" s="336"/>
      <c r="D40" s="336"/>
      <c r="E40" s="337"/>
      <c r="F40" s="209">
        <f>SUM(F41:F42)</f>
        <v>0</v>
      </c>
      <c r="G40" s="209">
        <f>SUM(G41:G42)</f>
        <v>0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88"/>
      <c r="G41" s="210"/>
    </row>
    <row r="42" spans="1:7">
      <c r="A42" s="367"/>
      <c r="B42" s="368" t="s">
        <v>258</v>
      </c>
      <c r="C42" s="369"/>
      <c r="D42" s="369"/>
      <c r="E42" s="370"/>
      <c r="F42" s="286"/>
      <c r="G42" s="188"/>
    </row>
    <row r="43" spans="1:7">
      <c r="A43" s="367" t="s">
        <v>2</v>
      </c>
      <c r="B43" s="371" t="s">
        <v>259</v>
      </c>
      <c r="C43" s="371"/>
      <c r="D43" s="371"/>
      <c r="E43" s="372"/>
      <c r="F43" s="286"/>
      <c r="G43" s="188"/>
    </row>
    <row r="44" spans="1:7">
      <c r="A44" s="367" t="s">
        <v>226</v>
      </c>
      <c r="B44" s="371" t="s">
        <v>260</v>
      </c>
      <c r="C44" s="371"/>
      <c r="D44" s="371"/>
      <c r="E44" s="372"/>
      <c r="F44" s="190">
        <f>F40+F43</f>
        <v>0</v>
      </c>
      <c r="G44" s="190">
        <f>G40+G43</f>
        <v>0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86"/>
      <c r="G45" s="188"/>
    </row>
    <row r="46" spans="1:7">
      <c r="A46" s="373" t="s">
        <v>197</v>
      </c>
      <c r="B46" s="374" t="s">
        <v>262</v>
      </c>
      <c r="C46" s="375"/>
      <c r="D46" s="375"/>
      <c r="E46" s="376"/>
      <c r="F46" s="190">
        <f>F44+F45</f>
        <v>0</v>
      </c>
      <c r="G46" s="190">
        <f>G44+G45</f>
        <v>0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90"/>
      <c r="G47" s="211"/>
    </row>
    <row r="48" spans="1:7">
      <c r="A48" s="367"/>
      <c r="B48" s="368" t="s">
        <v>264</v>
      </c>
      <c r="C48" s="371"/>
      <c r="D48" s="371"/>
      <c r="E48" s="372"/>
      <c r="F48" s="290"/>
      <c r="G48" s="211"/>
    </row>
    <row r="49" spans="1:7">
      <c r="A49" s="377" t="s">
        <v>197</v>
      </c>
      <c r="B49" s="334" t="s">
        <v>265</v>
      </c>
      <c r="C49" s="334"/>
      <c r="D49" s="334"/>
      <c r="E49" s="335"/>
      <c r="F49" s="291"/>
      <c r="G49" s="212"/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topLeftCell="A15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4.4257812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209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87</v>
      </c>
      <c r="G11" s="220">
        <v>91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0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87</v>
      </c>
      <c r="G13" s="222">
        <f>SUM(G11:G12)</f>
        <v>91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80</v>
      </c>
      <c r="G14" s="221">
        <v>80</v>
      </c>
    </row>
    <row r="15" spans="1:7">
      <c r="A15" s="354"/>
      <c r="B15" s="359" t="s">
        <v>230</v>
      </c>
      <c r="C15" s="359"/>
      <c r="D15" s="359"/>
      <c r="E15" s="360"/>
      <c r="F15" s="272">
        <v>7</v>
      </c>
      <c r="G15" s="221">
        <v>8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1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2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98</v>
      </c>
      <c r="G18" s="222">
        <f>SUM(G19:G20)</f>
        <v>186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12</v>
      </c>
      <c r="G19" s="221">
        <v>9</v>
      </c>
    </row>
    <row r="20" spans="1:7">
      <c r="A20" s="354"/>
      <c r="B20" s="359" t="s">
        <v>236</v>
      </c>
      <c r="C20" s="355"/>
      <c r="D20" s="355"/>
      <c r="E20" s="356"/>
      <c r="F20" s="272">
        <v>86</v>
      </c>
      <c r="G20" s="221">
        <v>177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185</v>
      </c>
      <c r="G21" s="222">
        <f>G13+G18</f>
        <v>277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15561</v>
      </c>
      <c r="G24" s="224">
        <f>SUM(G25:G28)</f>
        <v>15355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6618</v>
      </c>
      <c r="G25" s="225">
        <v>6293</v>
      </c>
    </row>
    <row r="26" spans="1:7">
      <c r="A26" s="341"/>
      <c r="B26" s="342" t="s">
        <v>242</v>
      </c>
      <c r="C26" s="342"/>
      <c r="D26" s="342"/>
      <c r="E26" s="343"/>
      <c r="F26" s="274">
        <v>7855</v>
      </c>
      <c r="G26" s="225">
        <v>7708</v>
      </c>
    </row>
    <row r="27" spans="1:7">
      <c r="A27" s="341"/>
      <c r="B27" s="342" t="s">
        <v>243</v>
      </c>
      <c r="C27" s="342"/>
      <c r="D27" s="342"/>
      <c r="E27" s="343"/>
      <c r="F27" s="274">
        <v>701</v>
      </c>
      <c r="G27" s="225">
        <v>1006</v>
      </c>
    </row>
    <row r="28" spans="1:7">
      <c r="A28" s="341"/>
      <c r="B28" s="342" t="s">
        <v>244</v>
      </c>
      <c r="C28" s="342"/>
      <c r="D28" s="342"/>
      <c r="E28" s="343"/>
      <c r="F28" s="274">
        <v>387</v>
      </c>
      <c r="G28" s="225">
        <v>348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2</v>
      </c>
      <c r="G29" s="226">
        <f>SUM(G30:G33)</f>
        <v>223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201</v>
      </c>
    </row>
    <row r="32" spans="1:7">
      <c r="A32" s="341"/>
      <c r="B32" s="342" t="s">
        <v>248</v>
      </c>
      <c r="C32" s="342"/>
      <c r="D32" s="342"/>
      <c r="E32" s="343"/>
      <c r="F32" s="274">
        <v>2</v>
      </c>
      <c r="G32" s="225">
        <v>11</v>
      </c>
    </row>
    <row r="33" spans="1:7">
      <c r="A33" s="341"/>
      <c r="B33" s="345" t="s">
        <v>249</v>
      </c>
      <c r="C33" s="346"/>
      <c r="D33" s="347"/>
      <c r="E33" s="348"/>
      <c r="F33" s="274">
        <v>0</v>
      </c>
      <c r="G33" s="225">
        <v>11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15563</v>
      </c>
      <c r="G34" s="227">
        <f>G24+G29</f>
        <v>15578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4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15567</v>
      </c>
      <c r="G37" s="226">
        <f>G34+G36</f>
        <v>15578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0</v>
      </c>
      <c r="G38" s="228">
        <v>0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0</v>
      </c>
      <c r="G40" s="229">
        <f>SUM(G41:G42)</f>
        <v>0.11899999999999999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/>
      <c r="G41" s="230">
        <v>0</v>
      </c>
    </row>
    <row r="42" spans="1:7">
      <c r="A42" s="367"/>
      <c r="B42" s="368" t="s">
        <v>258</v>
      </c>
      <c r="C42" s="369"/>
      <c r="D42" s="369"/>
      <c r="E42" s="370"/>
      <c r="F42" s="277"/>
      <c r="G42" s="231">
        <v>0.11899999999999999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77"/>
      <c r="G43" s="231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0</v>
      </c>
      <c r="G44" s="232">
        <f>G40+G43</f>
        <v>0.11899999999999999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/>
      <c r="G45" s="231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0</v>
      </c>
      <c r="G46" s="232">
        <f>G44+G45</f>
        <v>0.11899999999999999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/>
      <c r="G47" s="233">
        <v>0.11899999999999999</v>
      </c>
    </row>
    <row r="48" spans="1:7">
      <c r="A48" s="367"/>
      <c r="B48" s="368" t="s">
        <v>264</v>
      </c>
      <c r="C48" s="371"/>
      <c r="D48" s="371"/>
      <c r="E48" s="372"/>
      <c r="F48" s="278"/>
      <c r="G48" s="233">
        <v>0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79"/>
      <c r="G49" s="234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DD7F9-43C9-484B-BD66-E5C7948ADC84}">
  <dimension ref="A1:G66"/>
  <sheetViews>
    <sheetView showGridLines="0" tabSelected="1" workbookViewId="0">
      <selection activeCell="K14" sqref="K14"/>
    </sheetView>
  </sheetViews>
  <sheetFormatPr defaultRowHeight="15"/>
  <cols>
    <col min="1" max="1" width="5" customWidth="1"/>
    <col min="2" max="2" width="10.28515625" customWidth="1"/>
    <col min="3" max="3" width="20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174" t="s">
        <v>217</v>
      </c>
      <c r="B8" s="253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54"/>
      <c r="C9" s="243"/>
      <c r="D9" s="244"/>
      <c r="E9" s="245" t="s">
        <v>211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56" t="s">
        <v>223</v>
      </c>
      <c r="C10" s="256"/>
      <c r="D10" s="256"/>
      <c r="E10" s="186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64">
        <f>Яну!F11+Фев!F11+Мар!F11+Апр!F11+Май!F11+Юни!F11+Юли!F11+Авг!F11+Сеп!F11+Окт!F11+Ное!F11+Дек!F11</f>
        <v>862</v>
      </c>
      <c r="G11" s="235">
        <f>Яну!G11+Фев!G11+Мар!G11+Апр!G11+Май!G11+Юни!G11+Юли!G11+Авг!G11+Сеп!G11+Окт!G11+Ное!G11+Дек!G11</f>
        <v>1124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65">
        <f>Яну!F12+Фев!F12+Мар!F12+Апр!F12+Май!F12+Юни!F12+Юли!F12+Авг!F12+Сеп!F12+Окт!F12+Ное!F12+Дек!F12</f>
        <v>7</v>
      </c>
      <c r="G12" s="222">
        <f>Яну!G12+Фев!G12+Мар!G12+Апр!G12+Май!G12+Юни!G12+Юли!G12+Авг!G12+Сеп!G12+Окт!G12+Ное!G12+Дек!G12</f>
        <v>14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Яну!F13+Фев!F13+Мар!F13+Апр!F13+Май!F13+Юни!F13+Юли!F13+Авг!F13+Сеп!F13+Окт!F13+Ное!F13+Дек!F13</f>
        <v>869</v>
      </c>
      <c r="G13" s="222">
        <f>Яну!G13+Фев!G13+Мар!G13+Апр!G13+Май!G13+Юни!G13+Юли!G13+Авг!G13+Сеп!G13+Окт!G13+Ное!G13+Дек!G13</f>
        <v>1138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65">
        <f>Яну!F14+Фев!F14+Мар!F14+Апр!F14+Май!F14+Юни!F14+Юли!F14+Авг!F14+Сеп!F14+Окт!F14+Ное!F14+Дек!F14</f>
        <v>736</v>
      </c>
      <c r="G14" s="222">
        <f>Яну!G14+Фев!G14+Мар!G14+Апр!G14+Май!G14+Юни!G14+Юли!G14+Авг!G14+Сеп!G14+Окт!G14+Ное!G14+Дек!G14</f>
        <v>988</v>
      </c>
    </row>
    <row r="15" spans="1:7">
      <c r="A15" s="354"/>
      <c r="B15" s="359" t="s">
        <v>230</v>
      </c>
      <c r="C15" s="359"/>
      <c r="D15" s="359"/>
      <c r="E15" s="360"/>
      <c r="F15" s="265">
        <f>Яну!F15+Фев!F15+Мар!F15+Апр!F15+Май!F15+Юни!F15+Юли!F15+Авг!F15+Сеп!F15+Окт!F15+Ное!F15+Дек!F15</f>
        <v>130</v>
      </c>
      <c r="G15" s="222">
        <f>Яну!G15+Фев!G15+Мар!G15+Апр!G15+Май!G15+Юни!G15+Юли!G15+Авг!G15+Сеп!G15+Окт!G15+Ное!G15+Дек!G15</f>
        <v>134</v>
      </c>
    </row>
    <row r="16" spans="1:7">
      <c r="A16" s="354"/>
      <c r="B16" s="359" t="s">
        <v>231</v>
      </c>
      <c r="C16" s="359"/>
      <c r="D16" s="359"/>
      <c r="E16" s="360"/>
      <c r="F16" s="265">
        <f>Яну!F16+Фев!F16+Мар!F16+Апр!F16+Май!F16+Юни!F16+Юли!F16+Авг!F16+Сеп!F16+Окт!F16+Ное!F16+Дек!F16</f>
        <v>0</v>
      </c>
      <c r="G16" s="222">
        <f>Яну!G16+Фев!G16+Мар!G16+Апр!G16+Май!G16+Юни!G16+Юли!G16+Авг!G16+Сеп!G16+Окт!G16+Ное!G16+Дек!G16</f>
        <v>3</v>
      </c>
    </row>
    <row r="17" spans="1:7">
      <c r="A17" s="354"/>
      <c r="B17" s="359" t="s">
        <v>232</v>
      </c>
      <c r="C17" s="359"/>
      <c r="D17" s="359"/>
      <c r="E17" s="360"/>
      <c r="F17" s="265">
        <f>Яну!F17+Фев!F17+Мар!F17+Апр!F17+Май!F17+Юни!F17+Юли!F17+Авг!F17+Сеп!F17+Окт!F17+Ное!F17+Дек!F17</f>
        <v>3</v>
      </c>
      <c r="G17" s="222">
        <f>Яну!G17+Фев!G17+Мар!G17+Апр!G17+Май!G17+Юни!G17+Юли!G17+Авг!G17+Сеп!G17+Окт!G17+Ное!G17+Дек!G17</f>
        <v>13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Яну!F18+Фев!F18+Мар!F18+Апр!F18+Май!F18+Юни!F18+Юли!F18+Авг!F18+Сеп!F18+Окт!F18+Ное!F18+Дек!F18</f>
        <v>2368</v>
      </c>
      <c r="G18" s="222">
        <f>Яну!G18+Фев!G18+Мар!G18+Апр!G18+Май!G18+Юни!G18+Юли!G18+Авг!G18+Сеп!G18+Окт!G18+Ное!G18+Дек!G18</f>
        <v>2270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65">
        <f>Яну!F19+Фев!F19+Мар!F19+Апр!F19+Май!F19+Юни!F19+Юли!F19+Авг!F19+Сеп!F19+Окт!F19+Ное!F19+Дек!F19</f>
        <v>470</v>
      </c>
      <c r="G19" s="222">
        <f>Яну!G19+Фев!G19+Мар!G19+Апр!G19+Май!G19+Юни!G19+Юли!G19+Авг!G19+Сеп!G19+Окт!G19+Ное!G19+Дек!G19</f>
        <v>197</v>
      </c>
    </row>
    <row r="20" spans="1:7">
      <c r="A20" s="354"/>
      <c r="B20" s="359" t="s">
        <v>236</v>
      </c>
      <c r="C20" s="355"/>
      <c r="D20" s="355"/>
      <c r="E20" s="356"/>
      <c r="F20" s="265">
        <f>Яну!F20+Фев!F20+Мар!F20+Апр!F20+Май!F20+Юни!F20+Юли!F20+Авг!F20+Сеп!F20+Окт!F20+Ное!F20+Дек!F20</f>
        <v>1898</v>
      </c>
      <c r="G20" s="222">
        <f>Яну!G20+Фев!G20+Мар!G20+Апр!G20+Май!G20+Юни!G20+Юли!G20+Авг!G20+Сеп!G20+Окт!G20+Ное!G20+Дек!G20</f>
        <v>2073</v>
      </c>
    </row>
    <row r="21" spans="1:7">
      <c r="A21" s="361"/>
      <c r="B21" s="362" t="s">
        <v>237</v>
      </c>
      <c r="C21" s="363"/>
      <c r="D21" s="363"/>
      <c r="E21" s="364"/>
      <c r="F21" s="266">
        <f>Яну!F21+Фев!F21+Мар!F21+Апр!F21+Май!F21+Юни!F21+Юли!F21+Авг!F21+Сеп!F21+Окт!F21+Ное!F21+Дек!F21</f>
        <v>3237</v>
      </c>
      <c r="G21" s="222">
        <f>Яну!G21+Фев!G21+Мар!G21+Апр!G21+Май!G21+Юни!G21+Юли!G21+Авг!G21+Сеп!G21+Окт!G21+Ное!G21+Дек!G21</f>
        <v>3408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36">
        <f>Яну!F22+Фев!F22+Мар!F22+Апр!F22+Май!F22+Юни!F22+Юли!F22+Авг!F22+Сеп!F22+Окт!F22+Ное!F22+Дек!F22</f>
        <v>0</v>
      </c>
      <c r="G22" s="237">
        <f>Яну!G22+Фев!G22+Мар!G22+Апр!G22+Май!G22+Юни!G22+Юли!G22+Авг!G22+Сеп!G22+Окт!G22+Ное!G22+Дек!G22</f>
        <v>0</v>
      </c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64">
        <f>Яну!F24+Фев!F24+Мар!F24+Апр!F24+Май!F24+Юни!F24+Юли!F24+Авг!F24+Сеп!F24+Окт!F24+Ное!F24+Дек!F24</f>
        <v>159192</v>
      </c>
      <c r="G24" s="235">
        <f>Яну!G24+Фев!G24+Мар!G24+Апр!G24+Май!G24+Юни!G24+Юли!G24+Авг!G24+Сеп!G24+Окт!G24+Ное!G24+Дек!G24</f>
        <v>183290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65">
        <f>Яну!F25+Фев!F25+Мар!F25+Апр!F25+Май!F25+Юни!F25+Юли!F25+Авг!F25+Сеп!F25+Окт!F25+Ное!F25+Дек!F25</f>
        <v>70557</v>
      </c>
      <c r="G25" s="222">
        <f>Яну!G25+Фев!G25+Мар!G25+Апр!G25+Май!G25+Юни!G25+Юли!G25+Авг!G25+Сеп!G25+Окт!G25+Ное!G25+Дек!G25</f>
        <v>82995</v>
      </c>
    </row>
    <row r="26" spans="1:7">
      <c r="A26" s="341"/>
      <c r="B26" s="342" t="s">
        <v>242</v>
      </c>
      <c r="C26" s="342"/>
      <c r="D26" s="342"/>
      <c r="E26" s="343"/>
      <c r="F26" s="265">
        <f>Яну!F26+Фев!F26+Мар!F26+Апр!F26+Май!F26+Юни!F26+Юли!F26+Авг!F26+Сеп!F26+Окт!F26+Ное!F26+Дек!F26</f>
        <v>70874</v>
      </c>
      <c r="G26" s="222">
        <f>Яну!G26+Фев!G26+Мар!G26+Апр!G26+Май!G26+Юни!G26+Юли!G26+Авг!G26+Сеп!G26+Окт!G26+Ное!G26+Дек!G26</f>
        <v>82064</v>
      </c>
    </row>
    <row r="27" spans="1:7">
      <c r="A27" s="341"/>
      <c r="B27" s="342" t="s">
        <v>243</v>
      </c>
      <c r="C27" s="342"/>
      <c r="D27" s="342"/>
      <c r="E27" s="343"/>
      <c r="F27" s="265">
        <f>Яну!F27+Фев!F27+Мар!F27+Апр!F27+Май!F27+Юни!F27+Юли!F27+Авг!F27+Сеп!F27+Окт!F27+Ное!F27+Дек!F27</f>
        <v>8726</v>
      </c>
      <c r="G27" s="222">
        <f>Яну!G27+Фев!G27+Мар!G27+Апр!G27+Май!G27+Юни!G27+Юли!G27+Авг!G27+Сеп!G27+Окт!G27+Ное!G27+Дек!G27</f>
        <v>9451</v>
      </c>
    </row>
    <row r="28" spans="1:7">
      <c r="A28" s="341"/>
      <c r="B28" s="342" t="s">
        <v>244</v>
      </c>
      <c r="C28" s="342"/>
      <c r="D28" s="342"/>
      <c r="E28" s="343"/>
      <c r="F28" s="265">
        <f>Яну!F28+Фев!F28+Мар!F28+Апр!F28+Май!F28+Юни!F28+Юли!F28+Авг!F28+Сеп!F28+Окт!F28+Ное!F28+Дек!F28</f>
        <v>9035</v>
      </c>
      <c r="G28" s="222">
        <f>Яну!G28+Фев!G28+Мар!G28+Апр!G28+Май!G28+Юни!G28+Юли!G28+Авг!G28+Сеп!G28+Окт!G28+Ное!G28+Дек!G28</f>
        <v>8780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65">
        <f>Яну!F29+Фев!F29+Мар!F29+Апр!F29+Май!F29+Юни!F29+Юли!F29+Авг!F29+Сеп!F29+Окт!F29+Ное!F29+Дек!F29</f>
        <v>97</v>
      </c>
      <c r="G29" s="222">
        <f>Яну!G29+Фев!G29+Мар!G29+Апр!G29+Май!G29+Юни!G29+Юли!G29+Авг!G29+Сеп!G29+Окт!G29+Ное!G29+Дек!G29</f>
        <v>508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65">
        <f>Яну!F30+Фев!F30+Мар!F30+Апр!F30+Май!F30+Юни!F30+Юли!F30+Авг!F30+Сеп!F30+Окт!F30+Ное!F30+Дек!F30</f>
        <v>0</v>
      </c>
      <c r="G30" s="222">
        <f>Яну!G30+Фев!G30+Мар!G30+Апр!G30+Май!G30+Юни!G30+Юли!G30+Авг!G30+Сеп!G30+Окт!G30+Ное!G30+Дек!G30</f>
        <v>0</v>
      </c>
    </row>
    <row r="31" spans="1:7">
      <c r="A31" s="341"/>
      <c r="B31" s="342" t="s">
        <v>247</v>
      </c>
      <c r="C31" s="342"/>
      <c r="D31" s="342"/>
      <c r="E31" s="343"/>
      <c r="F31" s="265">
        <f>Яну!F31+Фев!F31+Мар!F31+Апр!F31+Май!F31+Юни!F31+Юли!F31+Авг!F31+Сеп!F31+Окт!F31+Ное!F31+Дек!F31</f>
        <v>0</v>
      </c>
      <c r="G31" s="222">
        <f>Яну!G31+Фев!G31+Мар!G31+Апр!G31+Май!G31+Юни!G31+Юли!G31+Авг!G31+Сеп!G31+Окт!G31+Ное!G31+Дек!G31</f>
        <v>306</v>
      </c>
    </row>
    <row r="32" spans="1:7">
      <c r="A32" s="341"/>
      <c r="B32" s="342" t="s">
        <v>248</v>
      </c>
      <c r="C32" s="342"/>
      <c r="D32" s="342"/>
      <c r="E32" s="343"/>
      <c r="F32" s="265">
        <f>Яну!F32+Фев!F32+Мар!F32+Апр!F32+Май!F32+Юни!F32+Юли!F32+Авг!F32+Сеп!F32+Окт!F32+Ное!F32+Дек!F32</f>
        <v>32</v>
      </c>
      <c r="G32" s="222">
        <f>Яну!G32+Фев!G32+Мар!G32+Апр!G32+Май!G32+Юни!G32+Юли!G32+Авг!G32+Сеп!G32+Окт!G32+Ное!G32+Дек!G32</f>
        <v>50</v>
      </c>
    </row>
    <row r="33" spans="1:7">
      <c r="A33" s="341"/>
      <c r="B33" s="345" t="s">
        <v>249</v>
      </c>
      <c r="C33" s="346"/>
      <c r="D33" s="347"/>
      <c r="E33" s="348"/>
      <c r="F33" s="265">
        <f>Яну!F33+Фев!F33+Мар!F33+Апр!F33+Май!F33+Юни!F33+Юли!F33+Авг!F33+Сеп!F33+Окт!F33+Ное!F33+Дек!F33</f>
        <v>65</v>
      </c>
      <c r="G33" s="222">
        <f>Яну!G33+Фев!G33+Мар!G33+Апр!G33+Май!G33+Юни!G33+Юли!G33+Авг!G33+Сеп!G33+Окт!G33+Ное!G33+Дек!G33</f>
        <v>152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65">
        <f>Яну!F34+Фев!F34+Мар!F34+Апр!F34+Май!F34+Юни!F34+Юли!F34+Авг!F34+Сеп!F34+Окт!F34+Ное!F34+Дек!F34</f>
        <v>159289</v>
      </c>
      <c r="G34" s="222">
        <f>Яну!G34+Фев!G34+Мар!G34+Апр!G34+Май!G34+Юни!G34+Юли!G34+Авг!G34+Сеп!G34+Окт!G34+Ное!G34+Дек!G34</f>
        <v>183798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65">
        <f>Яну!F35+Фев!F35+Мар!F35+Апр!F35+Май!F35+Юни!F35+Юли!F35+Авг!F35+Сеп!F35+Окт!F35+Ное!F35+Дек!F35</f>
        <v>0</v>
      </c>
      <c r="G35" s="222">
        <f>Яну!G35+Фев!G35+Мар!G35+Апр!G35+Май!G35+Юни!G35+Юли!G35+Авг!G35+Сеп!G35+Окт!G35+Ное!G35+Дек!G35</f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65">
        <f>Яну!F36+Фев!F36+Мар!F36+Апр!F36+Май!F36+Юни!F36+Юли!F36+Авг!F36+Сеп!F36+Окт!F36+Ное!F36+Дек!F36</f>
        <v>1388</v>
      </c>
      <c r="G36" s="222">
        <f>Яну!G36+Фев!G36+Мар!G36+Апр!G36+Май!G36+Юни!G36+Юли!G36+Авг!G36+Сеп!G36+Окт!G36+Ное!G36+Дек!G36</f>
        <v>117</v>
      </c>
    </row>
    <row r="37" spans="1:7">
      <c r="A37" s="349"/>
      <c r="B37" s="350" t="s">
        <v>253</v>
      </c>
      <c r="C37" s="350"/>
      <c r="D37" s="350"/>
      <c r="E37" s="344"/>
      <c r="F37" s="266">
        <f>Яну!F37+Фев!F37+Мар!F37+Апр!F37+Май!F37+Юни!F37+Юли!F37+Авг!F37+Сеп!F37+Окт!F37+Ное!F37+Дек!F37</f>
        <v>160677</v>
      </c>
      <c r="G37" s="222">
        <f>Яну!G37+Фев!G37+Мар!G37+Апр!G37+Май!G37+Юни!G37+Юли!G37+Авг!G37+Сеп!G37+Окт!G37+Ное!G37+Дек!G37</f>
        <v>183915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36">
        <f>Яну!F38+Фев!F38+Мар!F38+Апр!F38+Май!F38+Юни!F38+Юли!F38+Авг!F38+Сеп!F38+Окт!F38+Ное!F38+Дек!F38</f>
        <v>384</v>
      </c>
      <c r="G38" s="237">
        <f>Яну!G38+Фев!G38+Мар!G38+Апр!G38+Май!G38+Юни!G38+Юли!G38+Авг!G38+Сеп!G38+Окт!G38+Ное!G38+Дек!G38</f>
        <v>162</v>
      </c>
    </row>
    <row r="39" spans="1:7">
      <c r="A39" s="257" t="s">
        <v>6</v>
      </c>
      <c r="B39" s="258" t="s">
        <v>255</v>
      </c>
      <c r="C39" s="258"/>
      <c r="D39" s="258"/>
      <c r="E39" s="260"/>
      <c r="F39" s="301"/>
      <c r="G39" s="301"/>
    </row>
    <row r="40" spans="1:7">
      <c r="A40" s="336" t="s">
        <v>194</v>
      </c>
      <c r="B40" s="336" t="s">
        <v>256</v>
      </c>
      <c r="C40" s="336"/>
      <c r="D40" s="336"/>
      <c r="E40" s="337"/>
      <c r="F40" s="269">
        <f>Яну!F40+Фев!F40+Мар!F40+Апр!F40+Май!F40+Юни!F40+Юли!F40+Авг!F40+Сеп!F40+Окт!F40+Ное!F40+Дек!F40</f>
        <v>117.443</v>
      </c>
      <c r="G40" s="270">
        <f>Яну!G40+Фев!G40+Мар!G40+Апр!G40+Май!G40+Юни!G40+Юли!G40+Авг!G40+Сеп!G40+Окт!G40+Ное!G40+Дек!G40</f>
        <v>25.643000000000001</v>
      </c>
    </row>
    <row r="41" spans="1:7">
      <c r="A41" s="186" t="s">
        <v>228</v>
      </c>
      <c r="B41" s="261" t="s">
        <v>257</v>
      </c>
      <c r="C41" s="262"/>
      <c r="D41" s="262"/>
      <c r="E41" s="262"/>
      <c r="F41" s="267">
        <f>Яну!F41+Фев!F41+Мар!F41+Апр!F41+Май!F41+Юни!F41+Юли!F41+Авг!F41+Сеп!F41+Окт!F41+Ное!F41+Дек!F41</f>
        <v>67.47</v>
      </c>
      <c r="G41" s="222">
        <f>Яну!G41+Фев!G41+Мар!G41+Апр!G41+Май!G41+Юни!G41+Юли!G41+Авг!G41+Сеп!G41+Окт!G41+Ное!G41+Дек!G41</f>
        <v>20.304000000000002</v>
      </c>
    </row>
    <row r="42" spans="1:7">
      <c r="A42" s="186"/>
      <c r="B42" s="261" t="s">
        <v>258</v>
      </c>
      <c r="C42" s="262"/>
      <c r="D42" s="262"/>
      <c r="E42" s="262"/>
      <c r="F42" s="267">
        <f>Яну!F42+Фев!F42+Мар!F42+Апр!F42+Май!F42+Юни!F42+Юли!F42+Авг!F42+Сеп!F42+Окт!F42+Ное!F42+Дек!F42</f>
        <v>49.973000000000006</v>
      </c>
      <c r="G42" s="222">
        <f>Яну!G42+Фев!G42+Мар!G42+Апр!G42+Май!G42+Юни!G42+Юли!G42+Авг!G42+Сеп!G42+Окт!G42+Ное!G42+Дек!G42</f>
        <v>5.3389999999999995</v>
      </c>
    </row>
    <row r="43" spans="1:7">
      <c r="A43" s="186" t="s">
        <v>2</v>
      </c>
      <c r="B43" s="186" t="s">
        <v>259</v>
      </c>
      <c r="C43" s="186"/>
      <c r="D43" s="186"/>
      <c r="E43" s="186"/>
      <c r="F43" s="267">
        <f>Яну!F43+Фев!F43+Мар!F43+Апр!F43+Май!F43+Юни!F43+Юли!F43+Авг!F43+Сеп!F43+Окт!F43+Ное!F43+Дек!F43</f>
        <v>0</v>
      </c>
      <c r="G43" s="222">
        <f>Яну!G43+Фев!G43+Мар!G43+Апр!G43+Май!G43+Юни!G43+Юли!G43+Авг!G43+Сеп!G43+Окт!G43+Ное!G43+Дек!G43</f>
        <v>0</v>
      </c>
    </row>
    <row r="44" spans="1:7">
      <c r="A44" s="186" t="s">
        <v>226</v>
      </c>
      <c r="B44" s="186" t="s">
        <v>260</v>
      </c>
      <c r="C44" s="186"/>
      <c r="D44" s="186"/>
      <c r="E44" s="186"/>
      <c r="F44" s="267">
        <f>Яну!F44+Фев!F44+Мар!F44+Апр!F44+Май!F44+Юни!F44+Юли!F44+Авг!F44+Сеп!F44+Окт!F44+Ное!F44+Дек!F44</f>
        <v>117.443</v>
      </c>
      <c r="G44" s="222">
        <f>Яну!G44+Фев!G44+Мар!G44+Апр!G44+Май!G44+Юни!G44+Юли!G44+Авг!G44+Сеп!G44+Окт!G44+Ное!G44+Дек!G44</f>
        <v>25.643000000000001</v>
      </c>
    </row>
    <row r="45" spans="1:7">
      <c r="A45" s="186" t="s">
        <v>233</v>
      </c>
      <c r="B45" s="186" t="s">
        <v>261</v>
      </c>
      <c r="C45" s="186"/>
      <c r="D45" s="186"/>
      <c r="E45" s="186"/>
      <c r="F45" s="267">
        <f>Яну!F45+Фев!F45+Мар!F45+Апр!F45+Май!F45+Юни!F45+Юли!F45+Авг!F45+Сеп!F45+Окт!F45+Ное!F45+Дек!F45</f>
        <v>0</v>
      </c>
      <c r="G45" s="222">
        <f>Яну!G45+Фев!G45+Мар!G45+Апр!G45+Май!G45+Юни!G45+Юли!G45+Авг!G45+Сеп!G45+Окт!G45+Ное!G45+Дек!G45</f>
        <v>0</v>
      </c>
    </row>
    <row r="46" spans="1:7">
      <c r="A46" s="260" t="s">
        <v>197</v>
      </c>
      <c r="B46" s="263" t="s">
        <v>262</v>
      </c>
      <c r="C46" s="260"/>
      <c r="D46" s="260"/>
      <c r="E46" s="260"/>
      <c r="F46" s="268">
        <f>Яну!F46+Фев!F46+Мар!F46+Апр!F46+Май!F46+Юни!F46+Юли!F46+Авг!F46+Сеп!F46+Окт!F46+Ное!F46+Дек!F46</f>
        <v>117.443</v>
      </c>
      <c r="G46" s="222">
        <f>Яну!G46+Фев!G46+Мар!G46+Апр!G46+Май!G46+Юни!G46+Юли!G46+Авг!G46+Сеп!G46+Окт!G46+Ное!G46+Дек!G46</f>
        <v>25.643000000000001</v>
      </c>
    </row>
    <row r="47" spans="1:7">
      <c r="A47" s="186" t="s">
        <v>228</v>
      </c>
      <c r="B47" s="261" t="s">
        <v>263</v>
      </c>
      <c r="C47" s="186"/>
      <c r="D47" s="186"/>
      <c r="E47" s="186"/>
      <c r="F47" s="267">
        <f>Яну!F47+Фев!F47+Мар!F47+Апр!F47+Май!F47+Юни!F47+Юли!F47+Авг!F47+Сеп!F47+Окт!F47+Ное!F47+Дек!F47</f>
        <v>97.838999999999999</v>
      </c>
      <c r="G47" s="222">
        <f>Яну!G47+Фев!G47+Мар!G47+Апр!G47+Май!G47+Юни!G47+Юли!G47+Авг!G47+Сеп!G47+Окт!G47+Ное!G47+Дек!G47</f>
        <v>9.6170000000000009</v>
      </c>
    </row>
    <row r="48" spans="1:7">
      <c r="A48" s="186"/>
      <c r="B48" s="261" t="s">
        <v>264</v>
      </c>
      <c r="C48" s="186"/>
      <c r="D48" s="186"/>
      <c r="E48" s="186"/>
      <c r="F48" s="267">
        <f>Яну!F48+Фев!F48+Мар!F48+Апр!F48+Май!F48+Юни!F48+Юли!F48+Авг!F48+Сеп!F48+Окт!F48+Ное!F48+Дек!F48</f>
        <v>19.603999999999999</v>
      </c>
      <c r="G48" s="222">
        <f>Яну!G48+Фев!G48+Мар!G48+Апр!G48+Май!G48+Юни!G48+Юли!G48+Авг!G48+Сеп!G48+Окт!G48+Ное!G48+Дек!G48</f>
        <v>15.526</v>
      </c>
    </row>
    <row r="49" spans="1:7">
      <c r="A49" s="334" t="s">
        <v>197</v>
      </c>
      <c r="B49" s="334" t="s">
        <v>265</v>
      </c>
      <c r="C49" s="334"/>
      <c r="D49" s="334"/>
      <c r="E49" s="335"/>
      <c r="F49" s="238">
        <f>Яну!F49+Фев!F49+Мар!F49+Апр!F49+Май!F49+Юни!F49+Юли!F49+Авг!F49+Сеп!F49+Окт!F49+Ное!F49+Дек!F49</f>
        <v>0</v>
      </c>
      <c r="G49" s="237">
        <f>Яну!G49+Фев!G49+Мар!G49+Апр!G49+Май!G49+Юни!G49+Юли!G49+Авг!G49+Сеп!G49+Окт!G49+Ное!G49+Дек!G49</f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304"/>
      <c r="D4" s="304"/>
      <c r="E4" s="304"/>
      <c r="F4" s="304"/>
      <c r="G4" s="304"/>
      <c r="H4" s="12"/>
    </row>
    <row r="5" spans="1:10" ht="20.100000000000001" customHeight="1">
      <c r="A5" s="10" t="s">
        <v>28</v>
      </c>
      <c r="B5" s="11"/>
      <c r="C5" s="305"/>
      <c r="D5" s="305"/>
      <c r="E5" s="305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306"/>
      <c r="B27" s="307"/>
      <c r="C27" s="307"/>
      <c r="D27" s="307"/>
      <c r="E27" s="307"/>
      <c r="F27" s="307"/>
      <c r="G27" s="308"/>
    </row>
    <row r="28" spans="1:8" ht="12" customHeight="1">
      <c r="A28" s="309"/>
      <c r="B28" s="310"/>
      <c r="C28" s="310"/>
      <c r="D28" s="310"/>
      <c r="E28" s="310"/>
      <c r="F28" s="310"/>
      <c r="G28" s="311"/>
    </row>
    <row r="29" spans="1:8" ht="12" customHeight="1">
      <c r="A29" s="312"/>
      <c r="B29" s="313"/>
      <c r="C29" s="313"/>
      <c r="D29" s="313"/>
      <c r="E29" s="313"/>
      <c r="F29" s="313"/>
      <c r="G29" s="314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302"/>
      <c r="E31" s="303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317" t="s">
        <v>191</v>
      </c>
      <c r="B2" s="317"/>
      <c r="C2" s="317"/>
      <c r="D2" s="317"/>
      <c r="E2" s="317"/>
      <c r="F2" s="317"/>
      <c r="G2" s="317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318"/>
      <c r="E4" s="318"/>
      <c r="F4" s="318"/>
      <c r="G4" s="318"/>
      <c r="H4" s="94"/>
    </row>
    <row r="5" spans="1:9" s="94" customFormat="1" ht="20.100000000000001" customHeight="1">
      <c r="A5" s="92" t="s">
        <v>97</v>
      </c>
      <c r="B5" s="93"/>
      <c r="C5" s="93"/>
      <c r="D5" s="319"/>
      <c r="E5" s="319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20"/>
      <c r="B27" s="321"/>
      <c r="C27" s="321"/>
      <c r="D27" s="321"/>
      <c r="E27" s="321"/>
      <c r="F27" s="321"/>
      <c r="G27" s="322"/>
    </row>
    <row r="28" spans="1:8" ht="15" customHeight="1">
      <c r="A28" s="323"/>
      <c r="B28" s="324"/>
      <c r="C28" s="324"/>
      <c r="D28" s="324"/>
      <c r="E28" s="324"/>
      <c r="F28" s="324"/>
      <c r="G28" s="325"/>
    </row>
    <row r="29" spans="1:8" ht="15" customHeight="1">
      <c r="A29" s="326"/>
      <c r="B29" s="327"/>
      <c r="C29" s="327"/>
      <c r="D29" s="327"/>
      <c r="E29" s="327"/>
      <c r="F29" s="327"/>
      <c r="G29" s="328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315"/>
      <c r="E31" s="316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workbookViewId="0">
      <selection activeCell="E53" sqref="E53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199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86</v>
      </c>
      <c r="G11" s="220">
        <v>101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0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86</v>
      </c>
      <c r="G13" s="222">
        <v>101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74</v>
      </c>
      <c r="G14" s="221">
        <v>86</v>
      </c>
    </row>
    <row r="15" spans="1:7">
      <c r="A15" s="354"/>
      <c r="B15" s="359" t="s">
        <v>230</v>
      </c>
      <c r="C15" s="359"/>
      <c r="D15" s="359"/>
      <c r="E15" s="360"/>
      <c r="F15" s="272">
        <v>11</v>
      </c>
      <c r="G15" s="221">
        <v>13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1</v>
      </c>
      <c r="G17" s="221">
        <v>2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276</v>
      </c>
      <c r="G18" s="222">
        <f>SUM(G19:G20)</f>
        <v>180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20</v>
      </c>
      <c r="G19" s="221">
        <v>13</v>
      </c>
    </row>
    <row r="20" spans="1:7">
      <c r="A20" s="354"/>
      <c r="B20" s="359" t="s">
        <v>236</v>
      </c>
      <c r="C20" s="355"/>
      <c r="D20" s="355"/>
      <c r="E20" s="356"/>
      <c r="F20" s="272">
        <v>256</v>
      </c>
      <c r="G20" s="221">
        <v>167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362</v>
      </c>
      <c r="G21" s="222">
        <f>G13+G18</f>
        <v>281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16524</v>
      </c>
      <c r="G24" s="224">
        <f>SUM(G25:G28)</f>
        <v>17924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7115</v>
      </c>
      <c r="G25" s="225">
        <v>7656</v>
      </c>
    </row>
    <row r="26" spans="1:7">
      <c r="A26" s="341"/>
      <c r="B26" s="342" t="s">
        <v>242</v>
      </c>
      <c r="C26" s="342"/>
      <c r="D26" s="342"/>
      <c r="E26" s="343"/>
      <c r="F26" s="274">
        <v>7292</v>
      </c>
      <c r="G26" s="225">
        <v>7670</v>
      </c>
    </row>
    <row r="27" spans="1:7">
      <c r="A27" s="341"/>
      <c r="B27" s="342" t="s">
        <v>243</v>
      </c>
      <c r="C27" s="342"/>
      <c r="D27" s="342"/>
      <c r="E27" s="343"/>
      <c r="F27" s="274">
        <v>1157</v>
      </c>
      <c r="G27" s="225">
        <v>1305</v>
      </c>
    </row>
    <row r="28" spans="1:7">
      <c r="A28" s="341"/>
      <c r="B28" s="342" t="s">
        <v>244</v>
      </c>
      <c r="C28" s="342"/>
      <c r="D28" s="342"/>
      <c r="E28" s="343"/>
      <c r="F28" s="274">
        <v>960</v>
      </c>
      <c r="G28" s="225">
        <v>1293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2</v>
      </c>
      <c r="G29" s="226">
        <f>SUM(G30:G33)</f>
        <v>4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2</v>
      </c>
      <c r="G32" s="225">
        <v>2</v>
      </c>
    </row>
    <row r="33" spans="1:7">
      <c r="A33" s="341"/>
      <c r="B33" s="345" t="s">
        <v>249</v>
      </c>
      <c r="C33" s="346"/>
      <c r="D33" s="347"/>
      <c r="E33" s="348"/>
      <c r="F33" s="274">
        <v>0</v>
      </c>
      <c r="G33" s="225">
        <v>2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16526</v>
      </c>
      <c r="G34" s="227">
        <f>G24+G29</f>
        <v>17928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0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16526</v>
      </c>
      <c r="G37" s="226">
        <f>G34+G36</f>
        <v>17928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0</v>
      </c>
      <c r="G38" s="228">
        <v>0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0</v>
      </c>
      <c r="G40" s="229">
        <f>SUM(G41:G42)</f>
        <v>0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/>
      <c r="G41" s="230"/>
    </row>
    <row r="42" spans="1:7">
      <c r="A42" s="367"/>
      <c r="B42" s="368" t="s">
        <v>258</v>
      </c>
      <c r="C42" s="369"/>
      <c r="D42" s="369"/>
      <c r="E42" s="370"/>
      <c r="F42" s="277"/>
      <c r="G42" s="231"/>
    </row>
    <row r="43" spans="1:7">
      <c r="A43" s="367" t="s">
        <v>2</v>
      </c>
      <c r="B43" s="371" t="s">
        <v>259</v>
      </c>
      <c r="C43" s="371"/>
      <c r="D43" s="371"/>
      <c r="E43" s="372"/>
      <c r="F43" s="277"/>
      <c r="G43" s="231"/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0</v>
      </c>
      <c r="G44" s="232">
        <f>G40+G43</f>
        <v>0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/>
      <c r="G45" s="231"/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0</v>
      </c>
      <c r="G46" s="232">
        <f>G44+G45</f>
        <v>0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/>
      <c r="G47" s="233"/>
    </row>
    <row r="48" spans="1:7">
      <c r="A48" s="367"/>
      <c r="B48" s="368" t="s">
        <v>264</v>
      </c>
      <c r="C48" s="371"/>
      <c r="D48" s="371"/>
      <c r="E48" s="372"/>
      <c r="F48" s="278"/>
      <c r="G48" s="233"/>
    </row>
    <row r="49" spans="1:7">
      <c r="A49" s="377" t="s">
        <v>197</v>
      </c>
      <c r="B49" s="334" t="s">
        <v>265</v>
      </c>
      <c r="C49" s="334"/>
      <c r="D49" s="334"/>
      <c r="E49" s="335"/>
      <c r="F49" s="279"/>
      <c r="G49" s="234"/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workbookViewId="0">
      <selection activeCell="L51" sqref="L51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200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90</v>
      </c>
      <c r="G11" s="220">
        <v>117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1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90</v>
      </c>
      <c r="G13" s="222">
        <f>SUM(G11:G12)</f>
        <v>118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78</v>
      </c>
      <c r="G14" s="221">
        <v>104</v>
      </c>
    </row>
    <row r="15" spans="1:7">
      <c r="A15" s="354"/>
      <c r="B15" s="359" t="s">
        <v>230</v>
      </c>
      <c r="C15" s="359"/>
      <c r="D15" s="359"/>
      <c r="E15" s="360"/>
      <c r="F15" s="272">
        <v>11</v>
      </c>
      <c r="G15" s="221">
        <v>14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1</v>
      </c>
      <c r="G17" s="221">
        <v>0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173</v>
      </c>
      <c r="G18" s="222">
        <f>SUM(G19:G20)</f>
        <v>227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14</v>
      </c>
      <c r="G19" s="221">
        <v>15</v>
      </c>
    </row>
    <row r="20" spans="1:7">
      <c r="A20" s="354"/>
      <c r="B20" s="359" t="s">
        <v>236</v>
      </c>
      <c r="C20" s="355"/>
      <c r="D20" s="355"/>
      <c r="E20" s="356"/>
      <c r="F20" s="272">
        <v>159</v>
      </c>
      <c r="G20" s="221">
        <v>212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263</v>
      </c>
      <c r="G21" s="222">
        <f>G13+G18</f>
        <v>345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17155</v>
      </c>
      <c r="G24" s="224">
        <f>SUM(G25:G28)</f>
        <v>18601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7542</v>
      </c>
      <c r="G25" s="225">
        <v>8100</v>
      </c>
    </row>
    <row r="26" spans="1:7">
      <c r="A26" s="341"/>
      <c r="B26" s="342" t="s">
        <v>242</v>
      </c>
      <c r="C26" s="342"/>
      <c r="D26" s="342"/>
      <c r="E26" s="343"/>
      <c r="F26" s="274">
        <v>7909</v>
      </c>
      <c r="G26" s="225">
        <v>8199</v>
      </c>
    </row>
    <row r="27" spans="1:7">
      <c r="A27" s="341"/>
      <c r="B27" s="342" t="s">
        <v>243</v>
      </c>
      <c r="C27" s="342"/>
      <c r="D27" s="342"/>
      <c r="E27" s="343"/>
      <c r="F27" s="274">
        <v>927</v>
      </c>
      <c r="G27" s="225">
        <v>1239</v>
      </c>
    </row>
    <row r="28" spans="1:7">
      <c r="A28" s="341"/>
      <c r="B28" s="342" t="s">
        <v>244</v>
      </c>
      <c r="C28" s="342"/>
      <c r="D28" s="342"/>
      <c r="E28" s="343"/>
      <c r="F28" s="274">
        <v>777</v>
      </c>
      <c r="G28" s="225">
        <v>1063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9</v>
      </c>
      <c r="G29" s="226">
        <f>SUM(G30:G33)</f>
        <v>0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9</v>
      </c>
      <c r="G32" s="225">
        <v>0</v>
      </c>
    </row>
    <row r="33" spans="1:7">
      <c r="A33" s="341"/>
      <c r="B33" s="345" t="s">
        <v>249</v>
      </c>
      <c r="C33" s="346"/>
      <c r="D33" s="347"/>
      <c r="E33" s="348"/>
      <c r="F33" s="274">
        <v>0</v>
      </c>
      <c r="G33" s="225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17164</v>
      </c>
      <c r="G34" s="227">
        <f>G24+G29</f>
        <v>18601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0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17164</v>
      </c>
      <c r="G37" s="226">
        <f>G34+G36</f>
        <v>18601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36</v>
      </c>
      <c r="G38" s="228">
        <v>0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0</v>
      </c>
      <c r="G40" s="229">
        <f>SUM(G41:G42)</f>
        <v>0.5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/>
      <c r="G41" s="230">
        <v>0.5</v>
      </c>
    </row>
    <row r="42" spans="1:7">
      <c r="A42" s="367"/>
      <c r="B42" s="368" t="s">
        <v>258</v>
      </c>
      <c r="C42" s="369"/>
      <c r="D42" s="369"/>
      <c r="E42" s="370"/>
      <c r="F42" s="277"/>
      <c r="G42" s="231"/>
    </row>
    <row r="43" spans="1:7">
      <c r="A43" s="367" t="s">
        <v>2</v>
      </c>
      <c r="B43" s="371" t="s">
        <v>259</v>
      </c>
      <c r="C43" s="371"/>
      <c r="D43" s="371"/>
      <c r="E43" s="372"/>
      <c r="F43" s="277"/>
      <c r="G43" s="231"/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0</v>
      </c>
      <c r="G44" s="232">
        <f>G40+G43</f>
        <v>0.5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/>
      <c r="G45" s="231"/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0</v>
      </c>
      <c r="G46" s="232">
        <f>G44+G45</f>
        <v>0.5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/>
      <c r="G47" s="233"/>
    </row>
    <row r="48" spans="1:7">
      <c r="A48" s="367"/>
      <c r="B48" s="368" t="s">
        <v>264</v>
      </c>
      <c r="C48" s="371"/>
      <c r="D48" s="371"/>
      <c r="E48" s="372"/>
      <c r="F48" s="278"/>
      <c r="G48" s="233"/>
    </row>
    <row r="49" spans="1:7">
      <c r="A49" s="377" t="s">
        <v>197</v>
      </c>
      <c r="B49" s="334" t="s">
        <v>265</v>
      </c>
      <c r="C49" s="334"/>
      <c r="D49" s="334"/>
      <c r="E49" s="335"/>
      <c r="F49" s="279"/>
      <c r="G49" s="234"/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33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201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51</v>
      </c>
      <c r="G11" s="220">
        <v>97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2</v>
      </c>
      <c r="G12" s="221">
        <v>0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53</v>
      </c>
      <c r="G13" s="222">
        <f>SUM(G11:G12)</f>
        <v>97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50</v>
      </c>
      <c r="G14" s="221">
        <v>97</v>
      </c>
    </row>
    <row r="15" spans="1:7">
      <c r="A15" s="354"/>
      <c r="B15" s="359" t="s">
        <v>230</v>
      </c>
      <c r="C15" s="359"/>
      <c r="D15" s="359"/>
      <c r="E15" s="360"/>
      <c r="F15" s="272">
        <v>3</v>
      </c>
      <c r="G15" s="221">
        <v>0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0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166</v>
      </c>
      <c r="G18" s="222">
        <f>SUM(G19:G20)</f>
        <v>127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24</v>
      </c>
      <c r="G19" s="221">
        <v>10</v>
      </c>
    </row>
    <row r="20" spans="1:7">
      <c r="A20" s="354"/>
      <c r="B20" s="359" t="s">
        <v>236</v>
      </c>
      <c r="C20" s="355"/>
      <c r="D20" s="355"/>
      <c r="E20" s="356"/>
      <c r="F20" s="272">
        <v>142</v>
      </c>
      <c r="G20" s="221">
        <v>117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219</v>
      </c>
      <c r="G21" s="222">
        <f>G13+G18</f>
        <v>224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9877</v>
      </c>
      <c r="G24" s="224">
        <f>SUM(G25:G28)</f>
        <v>14109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4895</v>
      </c>
      <c r="G25" s="225">
        <v>7057</v>
      </c>
    </row>
    <row r="26" spans="1:7">
      <c r="A26" s="341"/>
      <c r="B26" s="342" t="s">
        <v>242</v>
      </c>
      <c r="C26" s="342"/>
      <c r="D26" s="342"/>
      <c r="E26" s="343"/>
      <c r="F26" s="274">
        <v>4895</v>
      </c>
      <c r="G26" s="225">
        <v>6986</v>
      </c>
    </row>
    <row r="27" spans="1:7">
      <c r="A27" s="341"/>
      <c r="B27" s="342" t="s">
        <v>243</v>
      </c>
      <c r="C27" s="342"/>
      <c r="D27" s="342"/>
      <c r="E27" s="343"/>
      <c r="F27" s="274">
        <v>46</v>
      </c>
      <c r="G27" s="225">
        <v>38</v>
      </c>
    </row>
    <row r="28" spans="1:7">
      <c r="A28" s="341"/>
      <c r="B28" s="342" t="s">
        <v>244</v>
      </c>
      <c r="C28" s="342"/>
      <c r="D28" s="342"/>
      <c r="E28" s="343"/>
      <c r="F28" s="274">
        <v>41</v>
      </c>
      <c r="G28" s="225">
        <v>28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0</v>
      </c>
      <c r="G29" s="226">
        <f>SUM(G30:G33)</f>
        <v>0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0</v>
      </c>
      <c r="G32" s="225">
        <v>0</v>
      </c>
    </row>
    <row r="33" spans="1:7">
      <c r="A33" s="341"/>
      <c r="B33" s="345" t="s">
        <v>249</v>
      </c>
      <c r="C33" s="346"/>
      <c r="D33" s="347"/>
      <c r="E33" s="348"/>
      <c r="F33" s="274">
        <v>0</v>
      </c>
      <c r="G33" s="225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9877</v>
      </c>
      <c r="G34" s="227">
        <f>G24+G29</f>
        <v>14109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0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9877</v>
      </c>
      <c r="G37" s="226">
        <f>G34+G36</f>
        <v>14109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23</v>
      </c>
      <c r="G38" s="228">
        <v>11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0.73</v>
      </c>
      <c r="G40" s="229">
        <f>SUM(G41:G42)</f>
        <v>0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>
        <v>0.73</v>
      </c>
      <c r="G41" s="230"/>
    </row>
    <row r="42" spans="1:7">
      <c r="A42" s="367"/>
      <c r="B42" s="368" t="s">
        <v>258</v>
      </c>
      <c r="C42" s="369"/>
      <c r="D42" s="369"/>
      <c r="E42" s="370"/>
      <c r="F42" s="277"/>
      <c r="G42" s="231"/>
    </row>
    <row r="43" spans="1:7">
      <c r="A43" s="367" t="s">
        <v>2</v>
      </c>
      <c r="B43" s="371" t="s">
        <v>259</v>
      </c>
      <c r="C43" s="371"/>
      <c r="D43" s="371"/>
      <c r="E43" s="372"/>
      <c r="F43" s="277"/>
      <c r="G43" s="231"/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0.73</v>
      </c>
      <c r="G44" s="232">
        <f>G40+G43</f>
        <v>0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/>
      <c r="G45" s="231"/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0.73</v>
      </c>
      <c r="G46" s="232">
        <f>G44+G45</f>
        <v>0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/>
      <c r="G47" s="233"/>
    </row>
    <row r="48" spans="1:7">
      <c r="A48" s="367"/>
      <c r="B48" s="368" t="s">
        <v>264</v>
      </c>
      <c r="C48" s="371"/>
      <c r="D48" s="371"/>
      <c r="E48" s="372"/>
      <c r="F48" s="278">
        <v>0.73</v>
      </c>
      <c r="G48" s="233"/>
    </row>
    <row r="49" spans="1:7">
      <c r="A49" s="377" t="s">
        <v>197</v>
      </c>
      <c r="B49" s="334" t="s">
        <v>265</v>
      </c>
      <c r="C49" s="334"/>
      <c r="D49" s="334"/>
      <c r="E49" s="335"/>
      <c r="F49" s="279"/>
      <c r="G49" s="234"/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topLeftCell="A18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202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59</v>
      </c>
      <c r="G11" s="220">
        <v>102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0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59</v>
      </c>
      <c r="G13" s="222">
        <f>SUM(G11:G12)</f>
        <v>102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54</v>
      </c>
      <c r="G14" s="221">
        <v>94</v>
      </c>
    </row>
    <row r="15" spans="1:7">
      <c r="A15" s="354"/>
      <c r="B15" s="359" t="s">
        <v>230</v>
      </c>
      <c r="C15" s="359"/>
      <c r="D15" s="359"/>
      <c r="E15" s="360"/>
      <c r="F15" s="272">
        <v>5</v>
      </c>
      <c r="G15" s="221">
        <v>8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0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186</v>
      </c>
      <c r="G18" s="222">
        <f>SUM(G19:G20)</f>
        <v>151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15</v>
      </c>
      <c r="G19" s="221">
        <v>15</v>
      </c>
    </row>
    <row r="20" spans="1:7">
      <c r="A20" s="354"/>
      <c r="B20" s="359" t="s">
        <v>236</v>
      </c>
      <c r="C20" s="355"/>
      <c r="D20" s="355"/>
      <c r="E20" s="356"/>
      <c r="F20" s="272">
        <v>171</v>
      </c>
      <c r="G20" s="221">
        <v>136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245</v>
      </c>
      <c r="G21" s="222">
        <f>G13+G18</f>
        <v>253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11185</v>
      </c>
      <c r="G24" s="224">
        <f>SUM(G25:G28)</f>
        <v>13840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5075</v>
      </c>
      <c r="G25" s="225">
        <v>6421</v>
      </c>
    </row>
    <row r="26" spans="1:7">
      <c r="A26" s="341"/>
      <c r="B26" s="342" t="s">
        <v>242</v>
      </c>
      <c r="C26" s="342"/>
      <c r="D26" s="342"/>
      <c r="E26" s="343"/>
      <c r="F26" s="274">
        <v>5527</v>
      </c>
      <c r="G26" s="225">
        <v>6526</v>
      </c>
    </row>
    <row r="27" spans="1:7">
      <c r="A27" s="341"/>
      <c r="B27" s="342" t="s">
        <v>243</v>
      </c>
      <c r="C27" s="342"/>
      <c r="D27" s="342"/>
      <c r="E27" s="343"/>
      <c r="F27" s="274">
        <v>378</v>
      </c>
      <c r="G27" s="225">
        <v>672</v>
      </c>
    </row>
    <row r="28" spans="1:7">
      <c r="A28" s="341"/>
      <c r="B28" s="342" t="s">
        <v>244</v>
      </c>
      <c r="C28" s="342"/>
      <c r="D28" s="342"/>
      <c r="E28" s="343"/>
      <c r="F28" s="274">
        <v>205</v>
      </c>
      <c r="G28" s="225">
        <v>221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21</v>
      </c>
      <c r="G29" s="226">
        <f>SUM(G30:G33)</f>
        <v>0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4</v>
      </c>
      <c r="G32" s="225">
        <v>0</v>
      </c>
    </row>
    <row r="33" spans="1:7">
      <c r="A33" s="341"/>
      <c r="B33" s="345" t="s">
        <v>249</v>
      </c>
      <c r="C33" s="346"/>
      <c r="D33" s="347"/>
      <c r="E33" s="348"/>
      <c r="F33" s="274">
        <v>17</v>
      </c>
      <c r="G33" s="225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11206</v>
      </c>
      <c r="G34" s="227">
        <f>G24+G29</f>
        <v>13840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0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11206</v>
      </c>
      <c r="G37" s="226">
        <f>G34+G36</f>
        <v>13840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28</v>
      </c>
      <c r="G38" s="228">
        <v>0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48.96</v>
      </c>
      <c r="G40" s="229">
        <f>SUM(G41:G42)</f>
        <v>0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>
        <v>2.72</v>
      </c>
      <c r="G41" s="230">
        <v>0</v>
      </c>
    </row>
    <row r="42" spans="1:7">
      <c r="A42" s="367"/>
      <c r="B42" s="368" t="s">
        <v>258</v>
      </c>
      <c r="C42" s="369"/>
      <c r="D42" s="369"/>
      <c r="E42" s="370"/>
      <c r="F42" s="277">
        <v>46.24</v>
      </c>
      <c r="G42" s="231">
        <v>0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77">
        <v>0</v>
      </c>
      <c r="G43" s="231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48.96</v>
      </c>
      <c r="G44" s="232">
        <f>G40+G43</f>
        <v>0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>
        <v>0</v>
      </c>
      <c r="G45" s="231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48.96</v>
      </c>
      <c r="G46" s="232">
        <f>G44+G45</f>
        <v>0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>
        <v>48.96</v>
      </c>
      <c r="G47" s="233">
        <v>0</v>
      </c>
    </row>
    <row r="48" spans="1:7">
      <c r="A48" s="367"/>
      <c r="B48" s="368" t="s">
        <v>264</v>
      </c>
      <c r="C48" s="371"/>
      <c r="D48" s="371"/>
      <c r="E48" s="372"/>
      <c r="F48" s="278">
        <v>0</v>
      </c>
      <c r="G48" s="233">
        <v>0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79">
        <v>0</v>
      </c>
      <c r="G49" s="234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27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203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61</v>
      </c>
      <c r="G11" s="220">
        <v>99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5</v>
      </c>
      <c r="G12" s="221">
        <v>2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66</v>
      </c>
      <c r="G13" s="222">
        <f>SUM(G11:G12)</f>
        <v>101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49</v>
      </c>
      <c r="G14" s="221">
        <v>80</v>
      </c>
    </row>
    <row r="15" spans="1:7">
      <c r="A15" s="354"/>
      <c r="B15" s="359" t="s">
        <v>230</v>
      </c>
      <c r="C15" s="359"/>
      <c r="D15" s="359"/>
      <c r="E15" s="360"/>
      <c r="F15" s="272">
        <v>17</v>
      </c>
      <c r="G15" s="221">
        <v>18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2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1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235</v>
      </c>
      <c r="G18" s="222">
        <f>SUM(G19:G20)</f>
        <v>255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60</v>
      </c>
      <c r="G19" s="221">
        <v>22</v>
      </c>
    </row>
    <row r="20" spans="1:7">
      <c r="A20" s="354"/>
      <c r="B20" s="359" t="s">
        <v>236</v>
      </c>
      <c r="C20" s="355"/>
      <c r="D20" s="355"/>
      <c r="E20" s="356"/>
      <c r="F20" s="272">
        <v>175</v>
      </c>
      <c r="G20" s="221">
        <v>233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301</v>
      </c>
      <c r="G21" s="222">
        <f>G13+G18</f>
        <v>356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11463</v>
      </c>
      <c r="G24" s="224">
        <f>SUM(G25:G28)</f>
        <v>14065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4708</v>
      </c>
      <c r="G25" s="225">
        <v>6020</v>
      </c>
    </row>
    <row r="26" spans="1:7">
      <c r="A26" s="341"/>
      <c r="B26" s="342" t="s">
        <v>242</v>
      </c>
      <c r="C26" s="342"/>
      <c r="D26" s="342"/>
      <c r="E26" s="343"/>
      <c r="F26" s="274">
        <v>4931</v>
      </c>
      <c r="G26" s="225">
        <v>5817</v>
      </c>
    </row>
    <row r="27" spans="1:7">
      <c r="A27" s="341"/>
      <c r="B27" s="342" t="s">
        <v>243</v>
      </c>
      <c r="C27" s="342"/>
      <c r="D27" s="342"/>
      <c r="E27" s="343"/>
      <c r="F27" s="274">
        <v>806</v>
      </c>
      <c r="G27" s="225">
        <v>1029</v>
      </c>
    </row>
    <row r="28" spans="1:7">
      <c r="A28" s="341"/>
      <c r="B28" s="342" t="s">
        <v>244</v>
      </c>
      <c r="C28" s="342"/>
      <c r="D28" s="342"/>
      <c r="E28" s="343"/>
      <c r="F28" s="274">
        <v>1018</v>
      </c>
      <c r="G28" s="225">
        <v>1199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6</v>
      </c>
      <c r="G29" s="226">
        <f>SUM(G30:G33)</f>
        <v>107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105</v>
      </c>
    </row>
    <row r="32" spans="1:7">
      <c r="A32" s="341"/>
      <c r="B32" s="342" t="s">
        <v>248</v>
      </c>
      <c r="C32" s="342"/>
      <c r="D32" s="342"/>
      <c r="E32" s="343"/>
      <c r="F32" s="274">
        <v>6</v>
      </c>
      <c r="G32" s="225">
        <v>2</v>
      </c>
    </row>
    <row r="33" spans="1:7">
      <c r="A33" s="341"/>
      <c r="B33" s="345" t="s">
        <v>249</v>
      </c>
      <c r="C33" s="346"/>
      <c r="D33" s="347"/>
      <c r="E33" s="348"/>
      <c r="F33" s="274">
        <v>0</v>
      </c>
      <c r="G33" s="225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11469</v>
      </c>
      <c r="G34" s="227">
        <f>G24+G29</f>
        <v>14172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275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11744</v>
      </c>
      <c r="G37" s="226">
        <f>G34+G36</f>
        <v>14172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28</v>
      </c>
      <c r="G38" s="228">
        <v>24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60.274000000000001</v>
      </c>
      <c r="G40" s="229">
        <f>SUM(G41:G42)</f>
        <v>3.0620000000000003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>
        <v>60.274000000000001</v>
      </c>
      <c r="G41" s="230">
        <v>1.3120000000000001</v>
      </c>
    </row>
    <row r="42" spans="1:7">
      <c r="A42" s="367"/>
      <c r="B42" s="368" t="s">
        <v>258</v>
      </c>
      <c r="C42" s="369"/>
      <c r="D42" s="369"/>
      <c r="E42" s="370"/>
      <c r="F42" s="277">
        <v>0</v>
      </c>
      <c r="G42" s="231">
        <v>1.75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77">
        <v>0</v>
      </c>
      <c r="G43" s="231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60.274000000000001</v>
      </c>
      <c r="G44" s="232">
        <f>G40+G43</f>
        <v>3.0620000000000003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>
        <v>0</v>
      </c>
      <c r="G45" s="231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60.274000000000001</v>
      </c>
      <c r="G46" s="232">
        <f>G44+G45</f>
        <v>3.0620000000000003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>
        <v>41.4</v>
      </c>
      <c r="G47" s="233">
        <v>0</v>
      </c>
    </row>
    <row r="48" spans="1:7">
      <c r="A48" s="367"/>
      <c r="B48" s="368" t="s">
        <v>264</v>
      </c>
      <c r="C48" s="371"/>
      <c r="D48" s="371"/>
      <c r="E48" s="372"/>
      <c r="F48" s="278">
        <v>18.873999999999999</v>
      </c>
      <c r="G48" s="233">
        <v>3.0619999999999998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79">
        <v>0</v>
      </c>
      <c r="G49" s="234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topLeftCell="A21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204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54</v>
      </c>
      <c r="G11" s="220">
        <v>68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8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54</v>
      </c>
      <c r="G13" s="222">
        <f>SUM(G11:G12)</f>
        <v>76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49</v>
      </c>
      <c r="G14" s="221">
        <v>65</v>
      </c>
    </row>
    <row r="15" spans="1:7">
      <c r="A15" s="354"/>
      <c r="B15" s="359" t="s">
        <v>230</v>
      </c>
      <c r="C15" s="359"/>
      <c r="D15" s="359"/>
      <c r="E15" s="360"/>
      <c r="F15" s="272">
        <v>5</v>
      </c>
      <c r="G15" s="221">
        <v>10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1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297</v>
      </c>
      <c r="G18" s="222">
        <f>SUM(G19:G20)</f>
        <v>269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140</v>
      </c>
      <c r="G19" s="221">
        <v>23</v>
      </c>
    </row>
    <row r="20" spans="1:7">
      <c r="A20" s="354"/>
      <c r="B20" s="359" t="s">
        <v>236</v>
      </c>
      <c r="C20" s="355"/>
      <c r="D20" s="355"/>
      <c r="E20" s="356"/>
      <c r="F20" s="272">
        <v>157</v>
      </c>
      <c r="G20" s="221">
        <v>246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351</v>
      </c>
      <c r="G21" s="222">
        <f>G13+G18</f>
        <v>345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9976</v>
      </c>
      <c r="G24" s="224">
        <f>SUM(G25:G28)</f>
        <v>11896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4363</v>
      </c>
      <c r="G25" s="225">
        <v>5365</v>
      </c>
    </row>
    <row r="26" spans="1:7">
      <c r="A26" s="341"/>
      <c r="B26" s="342" t="s">
        <v>242</v>
      </c>
      <c r="C26" s="342"/>
      <c r="D26" s="342"/>
      <c r="E26" s="343"/>
      <c r="F26" s="274">
        <v>5135</v>
      </c>
      <c r="G26" s="225">
        <v>6255</v>
      </c>
    </row>
    <row r="27" spans="1:7">
      <c r="A27" s="341"/>
      <c r="B27" s="342" t="s">
        <v>243</v>
      </c>
      <c r="C27" s="342"/>
      <c r="D27" s="342"/>
      <c r="E27" s="343"/>
      <c r="F27" s="274">
        <v>213</v>
      </c>
      <c r="G27" s="225">
        <v>74</v>
      </c>
    </row>
    <row r="28" spans="1:7">
      <c r="A28" s="341"/>
      <c r="B28" s="342" t="s">
        <v>244</v>
      </c>
      <c r="C28" s="342"/>
      <c r="D28" s="342"/>
      <c r="E28" s="343"/>
      <c r="F28" s="274">
        <v>265</v>
      </c>
      <c r="G28" s="225">
        <v>202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7</v>
      </c>
      <c r="G29" s="226">
        <f>SUM(G30:G33)</f>
        <v>2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1</v>
      </c>
      <c r="G32" s="225">
        <v>0</v>
      </c>
    </row>
    <row r="33" spans="1:7">
      <c r="A33" s="341"/>
      <c r="B33" s="345" t="s">
        <v>249</v>
      </c>
      <c r="C33" s="346"/>
      <c r="D33" s="347"/>
      <c r="E33" s="348"/>
      <c r="F33" s="274">
        <v>6</v>
      </c>
      <c r="G33" s="225">
        <v>2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9983</v>
      </c>
      <c r="G34" s="227">
        <f>G24+G29</f>
        <v>11898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380</v>
      </c>
      <c r="G36" s="225">
        <v>6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10363</v>
      </c>
      <c r="G37" s="226">
        <f>G34+G36</f>
        <v>11904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28</v>
      </c>
      <c r="G38" s="228">
        <v>19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3.766</v>
      </c>
      <c r="G40" s="229">
        <f>SUM(G41:G42)</f>
        <v>12.930999999999999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>
        <v>1.883</v>
      </c>
      <c r="G41" s="230">
        <v>12.920999999999999</v>
      </c>
    </row>
    <row r="42" spans="1:7">
      <c r="A42" s="367"/>
      <c r="B42" s="368" t="s">
        <v>258</v>
      </c>
      <c r="C42" s="369"/>
      <c r="D42" s="369"/>
      <c r="E42" s="370"/>
      <c r="F42" s="277">
        <v>1.883</v>
      </c>
      <c r="G42" s="231">
        <v>0.01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77">
        <v>0</v>
      </c>
      <c r="G43" s="231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3.766</v>
      </c>
      <c r="G44" s="232">
        <f>G40+G43</f>
        <v>12.930999999999999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>
        <v>0</v>
      </c>
      <c r="G45" s="231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3.766</v>
      </c>
      <c r="G46" s="232">
        <f>G44+G45</f>
        <v>12.930999999999999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>
        <v>3.766</v>
      </c>
      <c r="G47" s="233">
        <v>5.7380000000000004</v>
      </c>
    </row>
    <row r="48" spans="1:7">
      <c r="A48" s="367"/>
      <c r="B48" s="368" t="s">
        <v>264</v>
      </c>
      <c r="C48" s="371"/>
      <c r="D48" s="371"/>
      <c r="E48" s="372"/>
      <c r="F48" s="278">
        <v>0</v>
      </c>
      <c r="G48" s="233">
        <v>7.1929999999999996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79">
        <v>0</v>
      </c>
      <c r="G49" s="234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opLeftCell="A18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205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63</v>
      </c>
      <c r="G11" s="220">
        <v>82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0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63</v>
      </c>
      <c r="G13" s="222">
        <f>SUM(G11:G12)</f>
        <v>82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56</v>
      </c>
      <c r="G14" s="221">
        <v>73</v>
      </c>
    </row>
    <row r="15" spans="1:7">
      <c r="A15" s="354"/>
      <c r="B15" s="359" t="s">
        <v>230</v>
      </c>
      <c r="C15" s="359"/>
      <c r="D15" s="359"/>
      <c r="E15" s="360"/>
      <c r="F15" s="272">
        <v>7</v>
      </c>
      <c r="G15" s="221">
        <v>9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0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301</v>
      </c>
      <c r="G18" s="222">
        <f>SUM(G19:G20)</f>
        <v>181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98</v>
      </c>
      <c r="G19" s="221">
        <v>27</v>
      </c>
    </row>
    <row r="20" spans="1:7">
      <c r="A20" s="354"/>
      <c r="B20" s="359" t="s">
        <v>236</v>
      </c>
      <c r="C20" s="355"/>
      <c r="D20" s="355"/>
      <c r="E20" s="356"/>
      <c r="F20" s="272">
        <v>203</v>
      </c>
      <c r="G20" s="221">
        <v>154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364</v>
      </c>
      <c r="G21" s="222">
        <f>G13+G18</f>
        <v>263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12540</v>
      </c>
      <c r="G24" s="224">
        <f>SUM(G25:G28)</f>
        <v>13637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5785</v>
      </c>
      <c r="G25" s="225">
        <v>6498</v>
      </c>
    </row>
    <row r="26" spans="1:7">
      <c r="A26" s="341"/>
      <c r="B26" s="342" t="s">
        <v>242</v>
      </c>
      <c r="C26" s="342"/>
      <c r="D26" s="342"/>
      <c r="E26" s="343"/>
      <c r="F26" s="274">
        <v>5697</v>
      </c>
      <c r="G26" s="225">
        <v>6543</v>
      </c>
    </row>
    <row r="27" spans="1:7">
      <c r="A27" s="341"/>
      <c r="B27" s="342" t="s">
        <v>243</v>
      </c>
      <c r="C27" s="342"/>
      <c r="D27" s="342"/>
      <c r="E27" s="343"/>
      <c r="F27" s="274">
        <v>728</v>
      </c>
      <c r="G27" s="225">
        <v>520</v>
      </c>
    </row>
    <row r="28" spans="1:7">
      <c r="A28" s="341"/>
      <c r="B28" s="342" t="s">
        <v>244</v>
      </c>
      <c r="C28" s="342"/>
      <c r="D28" s="342"/>
      <c r="E28" s="343"/>
      <c r="F28" s="274">
        <v>330</v>
      </c>
      <c r="G28" s="225">
        <v>76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38</v>
      </c>
      <c r="G29" s="226">
        <f>SUM(G30:G33)</f>
        <v>3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6</v>
      </c>
      <c r="G32" s="225">
        <v>3</v>
      </c>
    </row>
    <row r="33" spans="1:7">
      <c r="A33" s="341"/>
      <c r="B33" s="345" t="s">
        <v>249</v>
      </c>
      <c r="C33" s="346"/>
      <c r="D33" s="347"/>
      <c r="E33" s="348"/>
      <c r="F33" s="274">
        <v>32</v>
      </c>
      <c r="G33" s="225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12578</v>
      </c>
      <c r="G34" s="227">
        <f>G24+G29</f>
        <v>13640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633</v>
      </c>
      <c r="G36" s="225">
        <v>94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13211</v>
      </c>
      <c r="G37" s="226">
        <f>G34+G36</f>
        <v>13734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186</v>
      </c>
      <c r="G38" s="228">
        <v>0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 t="s">
        <v>196</v>
      </c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3.7130000000000001</v>
      </c>
      <c r="G40" s="229">
        <f>SUM(G41:G42)</f>
        <v>0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>
        <v>1.863</v>
      </c>
      <c r="G41" s="230">
        <v>0</v>
      </c>
    </row>
    <row r="42" spans="1:7">
      <c r="A42" s="367"/>
      <c r="B42" s="368" t="s">
        <v>258</v>
      </c>
      <c r="C42" s="369"/>
      <c r="D42" s="369"/>
      <c r="E42" s="370"/>
      <c r="F42" s="277">
        <v>1.85</v>
      </c>
      <c r="G42" s="231">
        <v>0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77">
        <v>0</v>
      </c>
      <c r="G43" s="231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3.7130000000000001</v>
      </c>
      <c r="G44" s="232">
        <f>G40+G43</f>
        <v>0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>
        <v>0</v>
      </c>
      <c r="G45" s="231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3.7130000000000001</v>
      </c>
      <c r="G46" s="232">
        <f>G44+G45</f>
        <v>0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>
        <v>3.7130000000000001</v>
      </c>
      <c r="G47" s="233">
        <v>0</v>
      </c>
    </row>
    <row r="48" spans="1:7">
      <c r="A48" s="367"/>
      <c r="B48" s="368" t="s">
        <v>264</v>
      </c>
      <c r="C48" s="371"/>
      <c r="D48" s="371"/>
      <c r="E48" s="372"/>
      <c r="F48" s="278">
        <v>0</v>
      </c>
      <c r="G48" s="233">
        <v>0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79">
        <v>0</v>
      </c>
      <c r="G49" s="234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topLeftCell="A21" workbookViewId="0">
      <selection activeCell="G52" sqref="G52:H52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7" t="s">
        <v>212</v>
      </c>
      <c r="B3" s="297"/>
      <c r="C3" s="297"/>
      <c r="D3" s="297"/>
      <c r="E3" s="297"/>
      <c r="F3" s="297"/>
      <c r="G3" s="297"/>
    </row>
    <row r="4" spans="1:7" ht="15" customHeight="1">
      <c r="A4" s="297" t="s">
        <v>213</v>
      </c>
      <c r="B4" s="297"/>
      <c r="C4" s="297"/>
      <c r="D4" s="297"/>
      <c r="E4" s="297"/>
      <c r="F4" s="297"/>
      <c r="G4" s="297"/>
    </row>
    <row r="5" spans="1:7" ht="15" customHeight="1">
      <c r="A5" s="2"/>
      <c r="B5" s="297" t="s">
        <v>214</v>
      </c>
      <c r="C5" s="297"/>
      <c r="D5" s="297"/>
      <c r="E5" s="297"/>
      <c r="F5" s="297"/>
      <c r="G5" s="29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39" t="s">
        <v>215</v>
      </c>
      <c r="B7" s="240"/>
      <c r="C7" s="240" t="s">
        <v>216</v>
      </c>
      <c r="D7" s="240"/>
      <c r="E7" s="240"/>
      <c r="F7" s="240"/>
      <c r="G7" s="240"/>
    </row>
    <row r="8" spans="1:7">
      <c r="A8" s="248" t="s">
        <v>217</v>
      </c>
      <c r="B8" s="249"/>
      <c r="C8" s="298" t="s">
        <v>218</v>
      </c>
      <c r="D8" s="298"/>
      <c r="E8" s="298"/>
      <c r="F8" s="250" t="s">
        <v>219</v>
      </c>
      <c r="G8" s="251" t="s">
        <v>210</v>
      </c>
    </row>
    <row r="9" spans="1:7" ht="15.75" thickBot="1">
      <c r="A9" s="241" t="s">
        <v>220</v>
      </c>
      <c r="B9" s="242"/>
      <c r="C9" s="243"/>
      <c r="D9" s="244"/>
      <c r="E9" s="245" t="s">
        <v>206</v>
      </c>
      <c r="F9" s="246" t="s">
        <v>221</v>
      </c>
      <c r="G9" s="247" t="s">
        <v>222</v>
      </c>
    </row>
    <row r="10" spans="1:7" ht="15.75" thickTop="1">
      <c r="A10" s="255" t="s">
        <v>0</v>
      </c>
      <c r="B10" s="280" t="s">
        <v>223</v>
      </c>
      <c r="C10" s="280"/>
      <c r="D10" s="280"/>
      <c r="E10" s="281"/>
      <c r="F10" s="186"/>
      <c r="G10" s="186"/>
    </row>
    <row r="11" spans="1:7">
      <c r="A11" s="352" t="s">
        <v>194</v>
      </c>
      <c r="B11" s="178" t="s">
        <v>224</v>
      </c>
      <c r="C11" s="178"/>
      <c r="D11" s="178"/>
      <c r="E11" s="353"/>
      <c r="F11" s="271">
        <v>70</v>
      </c>
      <c r="G11" s="220">
        <v>89</v>
      </c>
    </row>
    <row r="12" spans="1:7">
      <c r="A12" s="354" t="s">
        <v>2</v>
      </c>
      <c r="B12" s="355" t="s">
        <v>225</v>
      </c>
      <c r="C12" s="355"/>
      <c r="D12" s="355"/>
      <c r="E12" s="356"/>
      <c r="F12" s="272">
        <v>0</v>
      </c>
      <c r="G12" s="221">
        <v>1</v>
      </c>
    </row>
    <row r="13" spans="1:7">
      <c r="A13" s="354" t="s">
        <v>226</v>
      </c>
      <c r="B13" s="355" t="s">
        <v>227</v>
      </c>
      <c r="C13" s="357"/>
      <c r="D13" s="357"/>
      <c r="E13" s="358"/>
      <c r="F13" s="265">
        <f>SUM(F11:F12)</f>
        <v>70</v>
      </c>
      <c r="G13" s="222">
        <f>SUM(G11:G12)</f>
        <v>90</v>
      </c>
    </row>
    <row r="14" spans="1:7">
      <c r="A14" s="354" t="s">
        <v>228</v>
      </c>
      <c r="B14" s="359" t="s">
        <v>229</v>
      </c>
      <c r="C14" s="359"/>
      <c r="D14" s="359"/>
      <c r="E14" s="360"/>
      <c r="F14" s="272">
        <v>42</v>
      </c>
      <c r="G14" s="221">
        <v>64</v>
      </c>
    </row>
    <row r="15" spans="1:7">
      <c r="A15" s="354"/>
      <c r="B15" s="359" t="s">
        <v>230</v>
      </c>
      <c r="C15" s="359"/>
      <c r="D15" s="359"/>
      <c r="E15" s="360"/>
      <c r="F15" s="272">
        <v>28</v>
      </c>
      <c r="G15" s="221">
        <v>26</v>
      </c>
    </row>
    <row r="16" spans="1:7">
      <c r="A16" s="354"/>
      <c r="B16" s="359" t="s">
        <v>231</v>
      </c>
      <c r="C16" s="359"/>
      <c r="D16" s="359"/>
      <c r="E16" s="360"/>
      <c r="F16" s="272">
        <v>0</v>
      </c>
      <c r="G16" s="221">
        <v>0</v>
      </c>
    </row>
    <row r="17" spans="1:7">
      <c r="A17" s="354"/>
      <c r="B17" s="359" t="s">
        <v>232</v>
      </c>
      <c r="C17" s="359"/>
      <c r="D17" s="359"/>
      <c r="E17" s="360"/>
      <c r="F17" s="272">
        <v>0</v>
      </c>
      <c r="G17" s="221">
        <v>0</v>
      </c>
    </row>
    <row r="18" spans="1:7">
      <c r="A18" s="354" t="s">
        <v>233</v>
      </c>
      <c r="B18" s="355" t="s">
        <v>234</v>
      </c>
      <c r="C18" s="355"/>
      <c r="D18" s="355"/>
      <c r="E18" s="356"/>
      <c r="F18" s="265">
        <f>SUM(F19:F20)</f>
        <v>203</v>
      </c>
      <c r="G18" s="222">
        <f>SUM(G19:G20)</f>
        <v>292</v>
      </c>
    </row>
    <row r="19" spans="1:7">
      <c r="A19" s="354" t="s">
        <v>228</v>
      </c>
      <c r="B19" s="359" t="s">
        <v>235</v>
      </c>
      <c r="C19" s="355"/>
      <c r="D19" s="355"/>
      <c r="E19" s="356"/>
      <c r="F19" s="272">
        <v>26</v>
      </c>
      <c r="G19" s="221">
        <v>30</v>
      </c>
    </row>
    <row r="20" spans="1:7">
      <c r="A20" s="354"/>
      <c r="B20" s="359" t="s">
        <v>236</v>
      </c>
      <c r="C20" s="355"/>
      <c r="D20" s="355"/>
      <c r="E20" s="356"/>
      <c r="F20" s="272">
        <v>177</v>
      </c>
      <c r="G20" s="221">
        <v>262</v>
      </c>
    </row>
    <row r="21" spans="1:7">
      <c r="A21" s="361"/>
      <c r="B21" s="362" t="s">
        <v>237</v>
      </c>
      <c r="C21" s="363"/>
      <c r="D21" s="363"/>
      <c r="E21" s="364"/>
      <c r="F21" s="265">
        <f>F13+F18</f>
        <v>273</v>
      </c>
      <c r="G21" s="222">
        <f>G13+G18</f>
        <v>382</v>
      </c>
    </row>
    <row r="22" spans="1:7">
      <c r="A22" s="365" t="s">
        <v>197</v>
      </c>
      <c r="B22" s="329" t="s">
        <v>238</v>
      </c>
      <c r="C22" s="329"/>
      <c r="D22" s="329"/>
      <c r="E22" s="330"/>
      <c r="F22" s="273"/>
      <c r="G22" s="223"/>
    </row>
    <row r="23" spans="1:7">
      <c r="A23" s="257" t="s">
        <v>5</v>
      </c>
      <c r="B23" s="258" t="s">
        <v>239</v>
      </c>
      <c r="C23" s="259"/>
      <c r="D23" s="259"/>
      <c r="E23" s="186"/>
      <c r="F23" s="186"/>
      <c r="G23" s="186"/>
    </row>
    <row r="24" spans="1:7">
      <c r="A24" s="338" t="s">
        <v>194</v>
      </c>
      <c r="B24" s="339" t="s">
        <v>240</v>
      </c>
      <c r="C24" s="339"/>
      <c r="D24" s="339"/>
      <c r="E24" s="340"/>
      <c r="F24" s="224">
        <f>SUM(F25:F28)</f>
        <v>11809</v>
      </c>
      <c r="G24" s="224">
        <f>SUM(G25:G28)</f>
        <v>15018</v>
      </c>
    </row>
    <row r="25" spans="1:7">
      <c r="A25" s="341" t="s">
        <v>228</v>
      </c>
      <c r="B25" s="342" t="s">
        <v>241</v>
      </c>
      <c r="C25" s="342"/>
      <c r="D25" s="342"/>
      <c r="E25" s="343"/>
      <c r="F25" s="274">
        <v>4277</v>
      </c>
      <c r="G25" s="225">
        <v>6416</v>
      </c>
    </row>
    <row r="26" spans="1:7">
      <c r="A26" s="341"/>
      <c r="B26" s="342" t="s">
        <v>242</v>
      </c>
      <c r="C26" s="342"/>
      <c r="D26" s="342"/>
      <c r="E26" s="343"/>
      <c r="F26" s="274">
        <v>3969</v>
      </c>
      <c r="G26" s="225">
        <v>5236</v>
      </c>
    </row>
    <row r="27" spans="1:7">
      <c r="A27" s="341"/>
      <c r="B27" s="342" t="s">
        <v>243</v>
      </c>
      <c r="C27" s="342"/>
      <c r="D27" s="342"/>
      <c r="E27" s="343"/>
      <c r="F27" s="274">
        <v>1780</v>
      </c>
      <c r="G27" s="225">
        <v>1693</v>
      </c>
    </row>
    <row r="28" spans="1:7">
      <c r="A28" s="341"/>
      <c r="B28" s="342" t="s">
        <v>244</v>
      </c>
      <c r="C28" s="342"/>
      <c r="D28" s="342"/>
      <c r="E28" s="343"/>
      <c r="F28" s="274">
        <v>1783</v>
      </c>
      <c r="G28" s="225">
        <v>1673</v>
      </c>
    </row>
    <row r="29" spans="1:7">
      <c r="A29" s="341" t="s">
        <v>2</v>
      </c>
      <c r="B29" s="342" t="s">
        <v>245</v>
      </c>
      <c r="C29" s="342"/>
      <c r="D29" s="342"/>
      <c r="E29" s="344"/>
      <c r="F29" s="227">
        <f>SUM(F30:F33)</f>
        <v>0</v>
      </c>
      <c r="G29" s="226">
        <f>SUM(G30:G33)</f>
        <v>0</v>
      </c>
    </row>
    <row r="30" spans="1:7">
      <c r="A30" s="341" t="s">
        <v>228</v>
      </c>
      <c r="B30" s="342" t="s">
        <v>246</v>
      </c>
      <c r="C30" s="342"/>
      <c r="D30" s="342"/>
      <c r="E30" s="344"/>
      <c r="F30" s="274">
        <v>0</v>
      </c>
      <c r="G30" s="225">
        <v>0</v>
      </c>
    </row>
    <row r="31" spans="1:7">
      <c r="A31" s="341"/>
      <c r="B31" s="342" t="s">
        <v>247</v>
      </c>
      <c r="C31" s="342"/>
      <c r="D31" s="342"/>
      <c r="E31" s="343"/>
      <c r="F31" s="274">
        <v>0</v>
      </c>
      <c r="G31" s="225">
        <v>0</v>
      </c>
    </row>
    <row r="32" spans="1:7">
      <c r="A32" s="341"/>
      <c r="B32" s="342" t="s">
        <v>248</v>
      </c>
      <c r="C32" s="342"/>
      <c r="D32" s="342"/>
      <c r="E32" s="343"/>
      <c r="F32" s="274">
        <v>0</v>
      </c>
      <c r="G32" s="225">
        <v>0</v>
      </c>
    </row>
    <row r="33" spans="1:7">
      <c r="A33" s="341"/>
      <c r="B33" s="345" t="s">
        <v>249</v>
      </c>
      <c r="C33" s="346"/>
      <c r="D33" s="347"/>
      <c r="E33" s="348"/>
      <c r="F33" s="274">
        <v>0</v>
      </c>
      <c r="G33" s="225">
        <v>0</v>
      </c>
    </row>
    <row r="34" spans="1:7">
      <c r="A34" s="341" t="s">
        <v>226</v>
      </c>
      <c r="B34" s="342" t="s">
        <v>250</v>
      </c>
      <c r="C34" s="342"/>
      <c r="D34" s="342"/>
      <c r="E34" s="344"/>
      <c r="F34" s="227">
        <f>F24+F29</f>
        <v>11809</v>
      </c>
      <c r="G34" s="227">
        <f>G24+G29</f>
        <v>15018</v>
      </c>
    </row>
    <row r="35" spans="1:7">
      <c r="A35" s="341" t="s">
        <v>228</v>
      </c>
      <c r="B35" s="342" t="s">
        <v>251</v>
      </c>
      <c r="C35" s="342"/>
      <c r="D35" s="342"/>
      <c r="E35" s="344"/>
      <c r="F35" s="274">
        <v>0</v>
      </c>
      <c r="G35" s="225">
        <v>0</v>
      </c>
    </row>
    <row r="36" spans="1:7">
      <c r="A36" s="341" t="s">
        <v>233</v>
      </c>
      <c r="B36" s="342" t="s">
        <v>252</v>
      </c>
      <c r="C36" s="342"/>
      <c r="D36" s="347"/>
      <c r="E36" s="348"/>
      <c r="F36" s="274">
        <v>3</v>
      </c>
      <c r="G36" s="225">
        <v>0</v>
      </c>
    </row>
    <row r="37" spans="1:7">
      <c r="A37" s="349"/>
      <c r="B37" s="350" t="s">
        <v>253</v>
      </c>
      <c r="C37" s="350"/>
      <c r="D37" s="350"/>
      <c r="E37" s="344"/>
      <c r="F37" s="227">
        <f>F34+F36</f>
        <v>11812</v>
      </c>
      <c r="G37" s="226">
        <f>G34+G36</f>
        <v>15018</v>
      </c>
    </row>
    <row r="38" spans="1:7">
      <c r="A38" s="351" t="s">
        <v>197</v>
      </c>
      <c r="B38" s="331" t="s">
        <v>254</v>
      </c>
      <c r="C38" s="331"/>
      <c r="D38" s="332"/>
      <c r="E38" s="333"/>
      <c r="F38" s="275">
        <v>22</v>
      </c>
      <c r="G38" s="228">
        <v>90</v>
      </c>
    </row>
    <row r="39" spans="1:7">
      <c r="A39" s="257" t="s">
        <v>6</v>
      </c>
      <c r="B39" s="258" t="s">
        <v>255</v>
      </c>
      <c r="C39" s="258"/>
      <c r="D39" s="258"/>
      <c r="E39" s="260"/>
      <c r="F39" s="299"/>
      <c r="G39" s="299"/>
    </row>
    <row r="40" spans="1:7">
      <c r="A40" s="366" t="s">
        <v>194</v>
      </c>
      <c r="B40" s="336" t="s">
        <v>256</v>
      </c>
      <c r="C40" s="336"/>
      <c r="D40" s="336"/>
      <c r="E40" s="337"/>
      <c r="F40" s="229">
        <f>SUM(F41:F42)</f>
        <v>0</v>
      </c>
      <c r="G40" s="229">
        <f>SUM(G41:G42)</f>
        <v>4.8810000000000002</v>
      </c>
    </row>
    <row r="41" spans="1:7">
      <c r="A41" s="367" t="s">
        <v>228</v>
      </c>
      <c r="B41" s="368" t="s">
        <v>257</v>
      </c>
      <c r="C41" s="369"/>
      <c r="D41" s="369"/>
      <c r="E41" s="370"/>
      <c r="F41" s="276"/>
      <c r="G41" s="230">
        <v>1.421</v>
      </c>
    </row>
    <row r="42" spans="1:7">
      <c r="A42" s="367"/>
      <c r="B42" s="368" t="s">
        <v>258</v>
      </c>
      <c r="C42" s="369"/>
      <c r="D42" s="369"/>
      <c r="E42" s="370"/>
      <c r="F42" s="277"/>
      <c r="G42" s="231">
        <v>3.46</v>
      </c>
    </row>
    <row r="43" spans="1:7">
      <c r="A43" s="367" t="s">
        <v>2</v>
      </c>
      <c r="B43" s="371" t="s">
        <v>259</v>
      </c>
      <c r="C43" s="371"/>
      <c r="D43" s="371"/>
      <c r="E43" s="372"/>
      <c r="F43" s="277"/>
      <c r="G43" s="231">
        <v>0</v>
      </c>
    </row>
    <row r="44" spans="1:7">
      <c r="A44" s="367" t="s">
        <v>226</v>
      </c>
      <c r="B44" s="371" t="s">
        <v>260</v>
      </c>
      <c r="C44" s="371"/>
      <c r="D44" s="371"/>
      <c r="E44" s="372"/>
      <c r="F44" s="232">
        <f>F40+F43</f>
        <v>0</v>
      </c>
      <c r="G44" s="232">
        <f>G40+G43</f>
        <v>4.8810000000000002</v>
      </c>
    </row>
    <row r="45" spans="1:7">
      <c r="A45" s="367" t="s">
        <v>233</v>
      </c>
      <c r="B45" s="371" t="s">
        <v>261</v>
      </c>
      <c r="C45" s="371"/>
      <c r="D45" s="371"/>
      <c r="E45" s="372"/>
      <c r="F45" s="277"/>
      <c r="G45" s="231">
        <v>0</v>
      </c>
    </row>
    <row r="46" spans="1:7">
      <c r="A46" s="373" t="s">
        <v>197</v>
      </c>
      <c r="B46" s="374" t="s">
        <v>262</v>
      </c>
      <c r="C46" s="375"/>
      <c r="D46" s="375"/>
      <c r="E46" s="376"/>
      <c r="F46" s="232">
        <f>F44+F45</f>
        <v>0</v>
      </c>
      <c r="G46" s="232">
        <f>G44+G45</f>
        <v>4.8810000000000002</v>
      </c>
    </row>
    <row r="47" spans="1:7">
      <c r="A47" s="367" t="s">
        <v>228</v>
      </c>
      <c r="B47" s="368" t="s">
        <v>263</v>
      </c>
      <c r="C47" s="371"/>
      <c r="D47" s="371"/>
      <c r="E47" s="372"/>
      <c r="F47" s="278"/>
      <c r="G47" s="233">
        <v>3.76</v>
      </c>
    </row>
    <row r="48" spans="1:7">
      <c r="A48" s="367"/>
      <c r="B48" s="368" t="s">
        <v>264</v>
      </c>
      <c r="C48" s="371"/>
      <c r="D48" s="371"/>
      <c r="E48" s="372"/>
      <c r="F48" s="278"/>
      <c r="G48" s="233">
        <v>1.121</v>
      </c>
    </row>
    <row r="49" spans="1:7">
      <c r="A49" s="377" t="s">
        <v>197</v>
      </c>
      <c r="B49" s="334" t="s">
        <v>265</v>
      </c>
      <c r="C49" s="334"/>
      <c r="D49" s="334"/>
      <c r="E49" s="335"/>
      <c r="F49" s="279"/>
      <c r="G49" s="234">
        <v>0</v>
      </c>
    </row>
    <row r="50" spans="1:7">
      <c r="A50" s="191" t="s">
        <v>266</v>
      </c>
      <c r="B50" s="182"/>
      <c r="C50" s="182"/>
      <c r="D50" s="182"/>
      <c r="E50" s="182"/>
      <c r="F50" s="192"/>
      <c r="G50" s="192"/>
    </row>
    <row r="51" spans="1:7">
      <c r="A51" s="193"/>
      <c r="B51" s="194"/>
      <c r="C51" s="194"/>
      <c r="D51" s="194"/>
      <c r="E51" s="194"/>
      <c r="F51" s="194"/>
      <c r="G51" s="195"/>
    </row>
    <row r="52" spans="1:7">
      <c r="A52" s="196"/>
      <c r="B52" s="197"/>
      <c r="C52" s="197"/>
      <c r="D52" s="197"/>
      <c r="E52" s="197"/>
      <c r="F52" s="197"/>
      <c r="G52" s="198"/>
    </row>
    <row r="53" spans="1:7">
      <c r="A53" s="199"/>
      <c r="B53" s="200"/>
      <c r="C53" s="200"/>
      <c r="D53" s="200"/>
      <c r="E53" s="200"/>
      <c r="F53" s="200"/>
      <c r="G53" s="201"/>
    </row>
    <row r="54" spans="1:7">
      <c r="A54" s="202"/>
      <c r="B54" s="178"/>
      <c r="C54" s="178"/>
      <c r="D54" s="178"/>
      <c r="E54" s="178"/>
      <c r="F54" s="182"/>
      <c r="G54" s="182"/>
    </row>
    <row r="55" spans="1:7">
      <c r="A55" s="293" t="s">
        <v>267</v>
      </c>
      <c r="B55" s="293"/>
      <c r="C55" s="293"/>
      <c r="D55" s="293"/>
      <c r="E55" s="293"/>
      <c r="F55" s="293" t="s">
        <v>268</v>
      </c>
      <c r="G55" s="293"/>
    </row>
    <row r="56" spans="1:7">
      <c r="A56" s="294" t="s">
        <v>269</v>
      </c>
      <c r="B56" s="294"/>
      <c r="C56" s="294"/>
      <c r="D56" s="252"/>
      <c r="E56" s="252"/>
      <c r="F56" s="252"/>
      <c r="G56" s="252"/>
    </row>
    <row r="57" spans="1:7">
      <c r="A57" s="252"/>
      <c r="B57" s="252"/>
      <c r="C57" s="252"/>
      <c r="D57" s="252"/>
      <c r="E57" s="252"/>
      <c r="F57" s="252"/>
      <c r="G57" s="252"/>
    </row>
    <row r="58" spans="1:7">
      <c r="A58" s="295" t="s">
        <v>270</v>
      </c>
      <c r="B58" s="295"/>
      <c r="C58" s="295"/>
      <c r="D58" s="295"/>
      <c r="E58" s="295"/>
      <c r="F58" s="295"/>
      <c r="G58" s="295"/>
    </row>
    <row r="59" spans="1:7">
      <c r="A59" s="295" t="s">
        <v>271</v>
      </c>
      <c r="B59" s="295"/>
      <c r="C59" s="295"/>
      <c r="D59" s="295"/>
      <c r="E59" s="295"/>
      <c r="F59" s="295"/>
      <c r="G59" s="252"/>
    </row>
    <row r="60" spans="1:7">
      <c r="A60" s="295" t="s">
        <v>272</v>
      </c>
      <c r="B60" s="295"/>
      <c r="C60" s="295"/>
      <c r="D60" s="295" t="s">
        <v>273</v>
      </c>
      <c r="E60" s="295"/>
      <c r="F60" s="295"/>
      <c r="G60" s="252"/>
    </row>
    <row r="61" spans="1:7">
      <c r="A61" s="295" t="s">
        <v>274</v>
      </c>
      <c r="B61" s="295"/>
      <c r="C61" s="295"/>
      <c r="D61" s="295"/>
      <c r="E61" s="295"/>
      <c r="F61" s="295"/>
      <c r="G61" s="252"/>
    </row>
    <row r="62" spans="1:7">
      <c r="A62" s="252"/>
      <c r="B62" s="295" t="s">
        <v>275</v>
      </c>
      <c r="C62" s="295"/>
      <c r="D62" s="295"/>
      <c r="E62" s="295"/>
      <c r="F62" s="252"/>
      <c r="G62" s="252"/>
    </row>
    <row r="63" spans="1:7">
      <c r="A63" s="296" t="s">
        <v>276</v>
      </c>
      <c r="B63" s="296"/>
      <c r="C63" s="252"/>
      <c r="D63" s="252"/>
      <c r="E63" s="252"/>
      <c r="F63" s="252"/>
      <c r="G63" s="252"/>
    </row>
    <row r="64" spans="1:7">
      <c r="A64" s="292" t="s">
        <v>277</v>
      </c>
      <c r="B64" s="292"/>
      <c r="C64" s="292"/>
      <c r="D64" s="292"/>
      <c r="E64" s="292"/>
      <c r="F64" s="292"/>
      <c r="G64" s="292"/>
    </row>
    <row r="65" spans="1:7">
      <c r="A65" s="292" t="s">
        <v>278</v>
      </c>
      <c r="B65" s="292"/>
      <c r="C65" s="292"/>
      <c r="D65" s="292"/>
      <c r="E65" s="292"/>
      <c r="F65" s="292"/>
      <c r="G65" s="292"/>
    </row>
    <row r="66" spans="1:7">
      <c r="A66" s="292" t="s">
        <v>279</v>
      </c>
      <c r="B66" s="292"/>
      <c r="C66" s="292"/>
      <c r="D66" s="292"/>
      <c r="E66" s="292"/>
      <c r="F66" s="292"/>
      <c r="G66" s="292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Props1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2025-01-23T11:29:04Z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